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XLS\Déclaration de salaire\"/>
    </mc:Choice>
  </mc:AlternateContent>
  <xr:revisionPtr revIDLastSave="0" documentId="13_ncr:1_{2925FC91-5BA1-436A-AA86-707315707069}" xr6:coauthVersionLast="47" xr6:coauthVersionMax="47" xr10:uidLastSave="{00000000-0000-0000-0000-000000000000}"/>
  <workbookProtection workbookAlgorithmName="SHA-512" workbookHashValue="IAFtMRxwHUIED5MmArhthZ2+2pTSZuCFkgg6k5P1AgQdHPJK8KFcaInPKdaLpUizc0BJ/yF4rgZpKFSwY8uJnw==" workbookSaltValue="DetnOKMaVCKoZJh1XRBqnw==" workbookSpinCount="100000" lockStructure="1"/>
  <bookViews>
    <workbookView xWindow="28680" yWindow="-120" windowWidth="29040" windowHeight="15720" xr2:uid="{F8C33510-1D68-42D7-95AA-91EBA06BF021}"/>
  </bookViews>
  <sheets>
    <sheet name="Déclaration des salaires" sheetId="1" r:id="rId1"/>
    <sheet name="Listes" sheetId="2" state="hidden" r:id="rId2"/>
  </sheets>
  <definedNames>
    <definedName name="_xlnm.Print_Area" localSheetId="0">'Déclaration des salaires'!$C$3:$N$31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  <c r="Z13" i="1" l="1"/>
  <c r="F10" i="1"/>
  <c r="L28" i="1" l="1"/>
  <c r="Q9" i="1" s="1"/>
  <c r="T16" i="1"/>
  <c r="T17" i="1"/>
  <c r="T18" i="1"/>
  <c r="T19" i="1"/>
  <c r="T20" i="1"/>
  <c r="T21" i="1"/>
  <c r="T22" i="1"/>
  <c r="T23" i="1"/>
  <c r="T24" i="1"/>
  <c r="T25" i="1"/>
  <c r="T26" i="1"/>
  <c r="Q26" i="1" s="1"/>
  <c r="T15" i="1"/>
  <c r="U16" i="1"/>
  <c r="U17" i="1"/>
  <c r="U18" i="1"/>
  <c r="U19" i="1"/>
  <c r="U20" i="1"/>
  <c r="U21" i="1"/>
  <c r="U22" i="1"/>
  <c r="U23" i="1"/>
  <c r="U24" i="1"/>
  <c r="U25" i="1"/>
  <c r="U26" i="1"/>
  <c r="U15" i="1"/>
  <c r="Y16" i="1"/>
  <c r="Y17" i="1"/>
  <c r="Y18" i="1"/>
  <c r="Y19" i="1"/>
  <c r="Y20" i="1"/>
  <c r="Y21" i="1"/>
  <c r="Y22" i="1"/>
  <c r="Y23" i="1"/>
  <c r="Y24" i="1"/>
  <c r="Y25" i="1"/>
  <c r="Y26" i="1"/>
  <c r="Y15" i="1"/>
  <c r="X16" i="1"/>
  <c r="X17" i="1"/>
  <c r="X18" i="1"/>
  <c r="X19" i="1"/>
  <c r="X20" i="1"/>
  <c r="X21" i="1"/>
  <c r="X22" i="1"/>
  <c r="X23" i="1"/>
  <c r="X24" i="1"/>
  <c r="X25" i="1"/>
  <c r="X26" i="1"/>
  <c r="X15" i="1"/>
  <c r="S16" i="1"/>
  <c r="S17" i="1"/>
  <c r="S18" i="1"/>
  <c r="S19" i="1"/>
  <c r="S20" i="1"/>
  <c r="S21" i="1"/>
  <c r="S22" i="1"/>
  <c r="S23" i="1"/>
  <c r="S24" i="1"/>
  <c r="S25" i="1"/>
  <c r="S26" i="1"/>
  <c r="S15" i="1"/>
  <c r="Z16" i="1"/>
  <c r="Z17" i="1"/>
  <c r="Z18" i="1"/>
  <c r="Z19" i="1"/>
  <c r="Z20" i="1"/>
  <c r="Z21" i="1"/>
  <c r="Z22" i="1"/>
  <c r="Z23" i="1"/>
  <c r="Z24" i="1"/>
  <c r="Z25" i="1"/>
  <c r="Z26" i="1"/>
  <c r="Z15" i="1"/>
  <c r="W16" i="1"/>
  <c r="W17" i="1"/>
  <c r="W18" i="1"/>
  <c r="W19" i="1"/>
  <c r="W20" i="1"/>
  <c r="W21" i="1"/>
  <c r="W22" i="1"/>
  <c r="W23" i="1"/>
  <c r="W24" i="1"/>
  <c r="W25" i="1"/>
  <c r="W26" i="1"/>
  <c r="W15" i="1"/>
  <c r="Q7" i="1" l="1"/>
  <c r="Q8" i="1" a="1"/>
  <c r="Q8" i="1" s="1"/>
  <c r="V23" i="1"/>
  <c r="Q17" i="1"/>
  <c r="V20" i="1"/>
  <c r="V25" i="1"/>
  <c r="V21" i="1"/>
  <c r="V18" i="1"/>
  <c r="V26" i="1"/>
  <c r="V22" i="1"/>
  <c r="V24" i="1"/>
  <c r="Q25" i="1"/>
  <c r="V16" i="1"/>
  <c r="V19" i="1"/>
  <c r="V15" i="1"/>
  <c r="V17" i="1"/>
  <c r="AY16" i="1"/>
  <c r="AY17" i="1"/>
  <c r="AY18" i="1"/>
  <c r="AY19" i="1"/>
  <c r="AY20" i="1"/>
  <c r="AY21" i="1"/>
  <c r="AY22" i="1"/>
  <c r="AY23" i="1"/>
  <c r="AY24" i="1"/>
  <c r="AY25" i="1"/>
  <c r="AY26" i="1"/>
  <c r="AY15" i="1"/>
  <c r="AW16" i="1"/>
  <c r="AX16" i="1" s="1"/>
  <c r="AW17" i="1"/>
  <c r="AX17" i="1" s="1"/>
  <c r="AW18" i="1"/>
  <c r="AX18" i="1" s="1"/>
  <c r="AW19" i="1"/>
  <c r="AX19" i="1" s="1"/>
  <c r="AW20" i="1"/>
  <c r="AX20" i="1" s="1"/>
  <c r="AW21" i="1"/>
  <c r="AX21" i="1" s="1"/>
  <c r="AW22" i="1"/>
  <c r="AX22" i="1" s="1"/>
  <c r="AW23" i="1"/>
  <c r="AX23" i="1" s="1"/>
  <c r="AW24" i="1"/>
  <c r="AX24" i="1" s="1"/>
  <c r="AW25" i="1"/>
  <c r="AX25" i="1" s="1"/>
  <c r="AW26" i="1"/>
  <c r="AX26" i="1" s="1"/>
  <c r="AW15" i="1"/>
  <c r="AX15" i="1" s="1"/>
  <c r="AU16" i="1"/>
  <c r="AV16" i="1" s="1"/>
  <c r="AU17" i="1"/>
  <c r="AV17" i="1" s="1"/>
  <c r="AU18" i="1"/>
  <c r="AV18" i="1" s="1"/>
  <c r="AU19" i="1"/>
  <c r="AV19" i="1" s="1"/>
  <c r="AU20" i="1"/>
  <c r="AV20" i="1" s="1"/>
  <c r="AU21" i="1"/>
  <c r="AV21" i="1" s="1"/>
  <c r="AU22" i="1"/>
  <c r="AV22" i="1" s="1"/>
  <c r="AU23" i="1"/>
  <c r="AV23" i="1" s="1"/>
  <c r="AU24" i="1"/>
  <c r="AV24" i="1" s="1"/>
  <c r="AU25" i="1"/>
  <c r="AV25" i="1" s="1"/>
  <c r="AU26" i="1"/>
  <c r="AV26" i="1" s="1"/>
  <c r="AU15" i="1"/>
  <c r="AV15" i="1" s="1"/>
  <c r="AS16" i="1"/>
  <c r="AT16" i="1" s="1"/>
  <c r="AS17" i="1"/>
  <c r="AT17" i="1" s="1"/>
  <c r="AS18" i="1"/>
  <c r="AT18" i="1" s="1"/>
  <c r="AS19" i="1"/>
  <c r="AT19" i="1" s="1"/>
  <c r="AS20" i="1"/>
  <c r="AT20" i="1" s="1"/>
  <c r="AS21" i="1"/>
  <c r="AT21" i="1" s="1"/>
  <c r="AS22" i="1"/>
  <c r="AT22" i="1" s="1"/>
  <c r="AS23" i="1"/>
  <c r="AT23" i="1" s="1"/>
  <c r="AS24" i="1"/>
  <c r="AT24" i="1" s="1"/>
  <c r="AS25" i="1"/>
  <c r="AT25" i="1" s="1"/>
  <c r="AS26" i="1"/>
  <c r="AT26" i="1" s="1"/>
  <c r="AS15" i="1"/>
  <c r="AT15" i="1" s="1"/>
  <c r="AQ16" i="1"/>
  <c r="AR16" i="1" s="1"/>
  <c r="AQ17" i="1"/>
  <c r="AR17" i="1" s="1"/>
  <c r="AQ18" i="1"/>
  <c r="AR18" i="1" s="1"/>
  <c r="AQ19" i="1"/>
  <c r="AR19" i="1" s="1"/>
  <c r="AQ20" i="1"/>
  <c r="AR20" i="1" s="1"/>
  <c r="AQ21" i="1"/>
  <c r="AR21" i="1" s="1"/>
  <c r="AQ22" i="1"/>
  <c r="AR22" i="1" s="1"/>
  <c r="AQ23" i="1"/>
  <c r="AR23" i="1" s="1"/>
  <c r="AQ24" i="1"/>
  <c r="AR24" i="1" s="1"/>
  <c r="AQ25" i="1"/>
  <c r="AR25" i="1" s="1"/>
  <c r="AQ26" i="1"/>
  <c r="AR26" i="1" s="1"/>
  <c r="AQ15" i="1"/>
  <c r="AR15" i="1" s="1"/>
  <c r="AO16" i="1"/>
  <c r="AP16" i="1" s="1"/>
  <c r="AO17" i="1"/>
  <c r="AP17" i="1" s="1"/>
  <c r="AO18" i="1"/>
  <c r="AP18" i="1" s="1"/>
  <c r="AO19" i="1"/>
  <c r="AP19" i="1" s="1"/>
  <c r="AO20" i="1"/>
  <c r="AP20" i="1" s="1"/>
  <c r="AO21" i="1"/>
  <c r="AP21" i="1" s="1"/>
  <c r="AO22" i="1"/>
  <c r="AP22" i="1" s="1"/>
  <c r="AO23" i="1"/>
  <c r="AP23" i="1" s="1"/>
  <c r="AO24" i="1"/>
  <c r="AP24" i="1" s="1"/>
  <c r="AO25" i="1"/>
  <c r="AP25" i="1" s="1"/>
  <c r="AO26" i="1"/>
  <c r="AP26" i="1" s="1"/>
  <c r="AO15" i="1"/>
  <c r="AP15" i="1" s="1"/>
  <c r="AM16" i="1"/>
  <c r="AN16" i="1" s="1"/>
  <c r="AM17" i="1"/>
  <c r="AN17" i="1" s="1"/>
  <c r="AM18" i="1"/>
  <c r="AN18" i="1" s="1"/>
  <c r="AM19" i="1"/>
  <c r="AN19" i="1" s="1"/>
  <c r="AM20" i="1"/>
  <c r="AN20" i="1" s="1"/>
  <c r="AM21" i="1"/>
  <c r="AN21" i="1" s="1"/>
  <c r="AM22" i="1"/>
  <c r="AN22" i="1" s="1"/>
  <c r="AM23" i="1"/>
  <c r="AN23" i="1" s="1"/>
  <c r="AM24" i="1"/>
  <c r="AN24" i="1" s="1"/>
  <c r="AM25" i="1"/>
  <c r="AN25" i="1" s="1"/>
  <c r="AM26" i="1"/>
  <c r="AN26" i="1" s="1"/>
  <c r="AM15" i="1"/>
  <c r="AN15" i="1" s="1"/>
  <c r="AK16" i="1"/>
  <c r="AL16" i="1" s="1"/>
  <c r="AK17" i="1"/>
  <c r="AL17" i="1" s="1"/>
  <c r="AK18" i="1"/>
  <c r="AL18" i="1" s="1"/>
  <c r="AK19" i="1"/>
  <c r="AL19" i="1" s="1"/>
  <c r="AK20" i="1"/>
  <c r="AL20" i="1" s="1"/>
  <c r="AK21" i="1"/>
  <c r="AL21" i="1" s="1"/>
  <c r="AK22" i="1"/>
  <c r="AL22" i="1" s="1"/>
  <c r="AK23" i="1"/>
  <c r="AL23" i="1" s="1"/>
  <c r="AK24" i="1"/>
  <c r="AL24" i="1" s="1"/>
  <c r="AK25" i="1"/>
  <c r="AL25" i="1" s="1"/>
  <c r="AK26" i="1"/>
  <c r="AL26" i="1" s="1"/>
  <c r="AK15" i="1"/>
  <c r="AL15" i="1" s="1"/>
  <c r="AI16" i="1"/>
  <c r="AJ16" i="1" s="1"/>
  <c r="AI17" i="1"/>
  <c r="AJ17" i="1" s="1"/>
  <c r="AI18" i="1"/>
  <c r="AJ18" i="1" s="1"/>
  <c r="AI19" i="1"/>
  <c r="AJ19" i="1" s="1"/>
  <c r="AI20" i="1"/>
  <c r="AJ20" i="1" s="1"/>
  <c r="AI21" i="1"/>
  <c r="AJ21" i="1" s="1"/>
  <c r="AI22" i="1"/>
  <c r="AJ22" i="1" s="1"/>
  <c r="AI23" i="1"/>
  <c r="AJ23" i="1" s="1"/>
  <c r="AI24" i="1"/>
  <c r="AJ24" i="1" s="1"/>
  <c r="AI25" i="1"/>
  <c r="AJ25" i="1" s="1"/>
  <c r="AI26" i="1"/>
  <c r="AJ26" i="1" s="1"/>
  <c r="AI15" i="1"/>
  <c r="AJ15" i="1" s="1"/>
  <c r="AG16" i="1"/>
  <c r="AH16" i="1" s="1"/>
  <c r="AG17" i="1"/>
  <c r="AH17" i="1" s="1"/>
  <c r="AG18" i="1"/>
  <c r="AH18" i="1" s="1"/>
  <c r="AG19" i="1"/>
  <c r="AH19" i="1" s="1"/>
  <c r="AG20" i="1"/>
  <c r="AH20" i="1" s="1"/>
  <c r="AG21" i="1"/>
  <c r="AH21" i="1" s="1"/>
  <c r="AG22" i="1"/>
  <c r="AH22" i="1" s="1"/>
  <c r="AG23" i="1"/>
  <c r="AH23" i="1" s="1"/>
  <c r="AG24" i="1"/>
  <c r="AH24" i="1" s="1"/>
  <c r="AG25" i="1"/>
  <c r="AH25" i="1" s="1"/>
  <c r="AG26" i="1"/>
  <c r="AH26" i="1" s="1"/>
  <c r="AG15" i="1"/>
  <c r="AH15" i="1" s="1"/>
  <c r="AE16" i="1"/>
  <c r="AF16" i="1" s="1"/>
  <c r="AE17" i="1"/>
  <c r="AF17" i="1" s="1"/>
  <c r="AE18" i="1"/>
  <c r="AF18" i="1" s="1"/>
  <c r="AE19" i="1"/>
  <c r="AF19" i="1" s="1"/>
  <c r="AE20" i="1"/>
  <c r="AF20" i="1" s="1"/>
  <c r="AE21" i="1"/>
  <c r="AF21" i="1" s="1"/>
  <c r="AE22" i="1"/>
  <c r="AF22" i="1" s="1"/>
  <c r="AE23" i="1"/>
  <c r="AF23" i="1" s="1"/>
  <c r="AE24" i="1"/>
  <c r="AF24" i="1" s="1"/>
  <c r="AE25" i="1"/>
  <c r="AF25" i="1" s="1"/>
  <c r="AE26" i="1"/>
  <c r="AF26" i="1" s="1"/>
  <c r="AE15" i="1"/>
  <c r="AF15" i="1" s="1"/>
  <c r="AC16" i="1"/>
  <c r="AD16" i="1" s="1"/>
  <c r="AC17" i="1"/>
  <c r="AD17" i="1" s="1"/>
  <c r="AC18" i="1"/>
  <c r="AD18" i="1" s="1"/>
  <c r="AC19" i="1"/>
  <c r="AD19" i="1" s="1"/>
  <c r="AC20" i="1"/>
  <c r="AD20" i="1" s="1"/>
  <c r="AC21" i="1"/>
  <c r="AD21" i="1" s="1"/>
  <c r="AC22" i="1"/>
  <c r="AD22" i="1" s="1"/>
  <c r="AC23" i="1"/>
  <c r="AD23" i="1" s="1"/>
  <c r="AC24" i="1"/>
  <c r="AD24" i="1" s="1"/>
  <c r="AC25" i="1"/>
  <c r="AD25" i="1" s="1"/>
  <c r="AC26" i="1"/>
  <c r="AD26" i="1" s="1"/>
  <c r="AC15" i="1"/>
  <c r="AD15" i="1" s="1"/>
  <c r="AA15" i="1"/>
  <c r="AB15" i="1" s="1"/>
  <c r="AA16" i="1"/>
  <c r="AB16" i="1" s="1"/>
  <c r="AA17" i="1"/>
  <c r="AB17" i="1" s="1"/>
  <c r="AA18" i="1"/>
  <c r="AB18" i="1" s="1"/>
  <c r="AA19" i="1"/>
  <c r="AB19" i="1" s="1"/>
  <c r="AA20" i="1"/>
  <c r="AB20" i="1" s="1"/>
  <c r="AA21" i="1"/>
  <c r="AB21" i="1" s="1"/>
  <c r="AA22" i="1"/>
  <c r="AB22" i="1" s="1"/>
  <c r="AA23" i="1"/>
  <c r="AB23" i="1" s="1"/>
  <c r="AA24" i="1"/>
  <c r="AB24" i="1" s="1"/>
  <c r="AA25" i="1"/>
  <c r="AB25" i="1" s="1"/>
  <c r="AA26" i="1"/>
  <c r="AB26" i="1" s="1"/>
  <c r="Q10" i="1" l="1"/>
  <c r="AZ18" i="1"/>
  <c r="BA18" i="1" s="1"/>
  <c r="BB18" i="1" s="1"/>
  <c r="BC18" i="1" s="1"/>
  <c r="BD18" i="1" s="1"/>
  <c r="Q18" i="1" s="1"/>
  <c r="AZ25" i="1"/>
  <c r="BA25" i="1" s="1"/>
  <c r="BB25" i="1" s="1"/>
  <c r="BC25" i="1" s="1"/>
  <c r="BD25" i="1" s="1"/>
  <c r="AZ26" i="1"/>
  <c r="BA26" i="1" s="1"/>
  <c r="BB26" i="1" s="1"/>
  <c r="BC26" i="1" s="1"/>
  <c r="BD26" i="1" s="1"/>
  <c r="AZ15" i="1"/>
  <c r="BA15" i="1" s="1"/>
  <c r="BB15" i="1" s="1"/>
  <c r="BC15" i="1" s="1"/>
  <c r="BD15" i="1" s="1"/>
  <c r="Q15" i="1" s="1"/>
  <c r="AZ24" i="1"/>
  <c r="BA24" i="1" s="1"/>
  <c r="BB24" i="1" s="1"/>
  <c r="BC24" i="1" s="1"/>
  <c r="BD24" i="1" s="1"/>
  <c r="Q24" i="1" s="1"/>
  <c r="AZ21" i="1"/>
  <c r="BA21" i="1" s="1"/>
  <c r="BB21" i="1" s="1"/>
  <c r="BC21" i="1" s="1"/>
  <c r="BD21" i="1" s="1"/>
  <c r="Q21" i="1" s="1"/>
  <c r="AZ22" i="1"/>
  <c r="BA22" i="1" s="1"/>
  <c r="BB22" i="1" s="1"/>
  <c r="BC22" i="1" s="1"/>
  <c r="BD22" i="1" s="1"/>
  <c r="Q22" i="1" s="1"/>
  <c r="AZ23" i="1"/>
  <c r="BA23" i="1" s="1"/>
  <c r="BB23" i="1" s="1"/>
  <c r="BC23" i="1" s="1"/>
  <c r="BD23" i="1" s="1"/>
  <c r="Q23" i="1" s="1"/>
  <c r="AZ20" i="1"/>
  <c r="BA20" i="1" s="1"/>
  <c r="BB20" i="1" s="1"/>
  <c r="BC20" i="1" s="1"/>
  <c r="BD20" i="1" s="1"/>
  <c r="Q20" i="1" s="1"/>
  <c r="AZ16" i="1"/>
  <c r="BA16" i="1" s="1"/>
  <c r="BB16" i="1" s="1"/>
  <c r="BC16" i="1" s="1"/>
  <c r="BD16" i="1" s="1"/>
  <c r="Q16" i="1" s="1"/>
  <c r="AZ17" i="1"/>
  <c r="BA17" i="1" s="1"/>
  <c r="BB17" i="1" s="1"/>
  <c r="BC17" i="1" s="1"/>
  <c r="BD17" i="1" s="1"/>
  <c r="AZ19" i="1"/>
  <c r="BA19" i="1" s="1"/>
  <c r="BB19" i="1" s="1"/>
  <c r="BC19" i="1" s="1"/>
  <c r="BD19" i="1" s="1"/>
  <c r="Q19" i="1" s="1"/>
  <c r="M28" i="1"/>
  <c r="N2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<sst xmlns="http://schemas.openxmlformats.org/spreadsheetml/2006/main" count="116" uniqueCount="103">
  <si>
    <t>Déclaration des salaires versés par l'employeur à son personnel</t>
  </si>
  <si>
    <t>Liste des membres du personnel</t>
  </si>
  <si>
    <t>NSS</t>
  </si>
  <si>
    <t>Nom et prénom</t>
  </si>
  <si>
    <t>Période d'activité</t>
  </si>
  <si>
    <t>Année</t>
  </si>
  <si>
    <t>Début</t>
  </si>
  <si>
    <t>Fin</t>
  </si>
  <si>
    <t>Salaires bruts</t>
  </si>
  <si>
    <t>AVS / AI / APG</t>
  </si>
  <si>
    <t>Assurance chômage</t>
  </si>
  <si>
    <t>Année de déclaration</t>
  </si>
  <si>
    <t>TOT</t>
  </si>
  <si>
    <t>CLÉ</t>
  </si>
  <si>
    <t>RES</t>
  </si>
  <si>
    <t>ACI</t>
  </si>
  <si>
    <t>AR.S</t>
  </si>
  <si>
    <t>Vérification de la clé de contrôle</t>
  </si>
  <si>
    <t>Vide</t>
  </si>
  <si>
    <t>&gt;ACI</t>
  </si>
  <si>
    <t>&lt;LPP</t>
  </si>
  <si>
    <t>Montant total des salaires soumis</t>
  </si>
  <si>
    <t>&gt;200</t>
  </si>
  <si>
    <t>AVS</t>
  </si>
  <si>
    <t>Veuillez vous assurer qu'il s'agit bien du salaire et non de cotisations.</t>
  </si>
  <si>
    <t>Canton 
de travail</t>
  </si>
  <si>
    <t>Remarques</t>
  </si>
  <si>
    <t>Si vous utilisez ce formulaire pour l'annonce d'un complément ou d'une modification de salaire, il y a lieu d'indiquer uniquement les différences.</t>
  </si>
  <si>
    <t>Veuillez vous assurer que le numéro AVS est correct.</t>
  </si>
  <si>
    <t>Manque</t>
  </si>
  <si>
    <t>NB.SI</t>
  </si>
  <si>
    <t>Ce numéro AVS est déjà utilisé. Vérifiez qu'il s'agit bien du même assuré.</t>
  </si>
  <si>
    <t>No. Ctrl.</t>
  </si>
  <si>
    <t>Veuillez indiquer votre numéro d'affilié.</t>
  </si>
  <si>
    <t>Veuillez indiquer le nom de votre assurance LAA.</t>
  </si>
  <si>
    <t>La cotisation à l'assurance chômage se calcule en principe sur CHF 148'200.-</t>
  </si>
  <si>
    <t>Veuillez compléter la colonne "Assurance chômage" sauf si plus de 64/65 ans.</t>
  </si>
  <si>
    <t>Certifié exact et conforme à la LAVS et aux dispositions d'application</t>
  </si>
  <si>
    <t>Veuillez saisir une année de déclaration.</t>
  </si>
  <si>
    <t>Institution de prévoyance LPP :</t>
  </si>
  <si>
    <t>Assurance LAA :</t>
  </si>
  <si>
    <t>Jour</t>
  </si>
  <si>
    <t>Mois</t>
  </si>
  <si>
    <t>Mémento 2.01 - Cotisations paritaires à l'AVS, à l'AI et aux APG</t>
  </si>
  <si>
    <t>Employeur</t>
  </si>
  <si>
    <t>Adresse</t>
  </si>
  <si>
    <t>Numéro d'affilié</t>
  </si>
  <si>
    <t>Raison commerciale</t>
  </si>
  <si>
    <t>LAA / LPP</t>
  </si>
  <si>
    <t>Personne de référence</t>
  </si>
  <si>
    <t>Signature</t>
  </si>
  <si>
    <t>Date</t>
  </si>
  <si>
    <t xml:space="preserve">Courriel </t>
  </si>
  <si>
    <t xml:space="preserve">Téléphone </t>
  </si>
  <si>
    <t xml:space="preserve">Le numéro de sécurité sociale (NSS) est formé de 13 chiffres. </t>
  </si>
  <si>
    <t>Il est impératif d'indiquer, pour chaque assuré, le canton dans lequel il exerce son activité lucrative, cette information est nécessaire à la facturation des cotisations dues aux allocations familiales.</t>
  </si>
  <si>
    <t>La date d'entrée en service et de fin de contrat de travail de chaque assuré doit être indiquée de manière précise.</t>
  </si>
  <si>
    <t xml:space="preserve">Salaire brut AC 1, maximum Frs 148'200.-- par année ou Frs 12'350.-- par mois. Les personnes de plus de 64/65 ans sont exonérées. </t>
  </si>
  <si>
    <t>Col.</t>
  </si>
  <si>
    <t>Instructions</t>
  </si>
  <si>
    <t>AC Solidarité</t>
  </si>
  <si>
    <t>NSS
(756.XXXX.XXXX.XX)</t>
  </si>
  <si>
    <t>Canton de travail</t>
  </si>
  <si>
    <t>Si vous n'avez pas occupé de personnel durant toute l'année, veuillez nous l'indiquer en cochant la case prévue à cet effet. A envoyer même si vous n'avez pas employé de personnel.</t>
  </si>
  <si>
    <t>Nous vous rappelons que la Caisse propose un portail de services en ligne lequel permet, entre autres, la saisie de votre déclaration annuelle des salaires de manière simple et rapide.</t>
  </si>
  <si>
    <t>Veuillez indiquer le nom de votre institution de prévoyance LPP. Si vous avez changé d'institution, veuillez nous joindre une nouvelle attestation d'affiliation.</t>
  </si>
  <si>
    <t>Veuillez indiquer le NSS (numéro AVS) et le salaire de tous vos collaborateurs. À défaut de numéro AVS, nous vous remercions de compléter une demande de certificat d’assurance.</t>
  </si>
  <si>
    <t>Numéro AVS manquant.</t>
  </si>
  <si>
    <t>Renonc. à franchise</t>
  </si>
  <si>
    <t>VD</t>
  </si>
  <si>
    <t>GE</t>
  </si>
  <si>
    <t>FR</t>
  </si>
  <si>
    <t>NE</t>
  </si>
  <si>
    <t>VS</t>
  </si>
  <si>
    <t>JU</t>
  </si>
  <si>
    <t>BE</t>
  </si>
  <si>
    <t>ZH</t>
  </si>
  <si>
    <t>LU</t>
  </si>
  <si>
    <t>UR</t>
  </si>
  <si>
    <t>SZ</t>
  </si>
  <si>
    <t>OW</t>
  </si>
  <si>
    <t>NW</t>
  </si>
  <si>
    <t>GL</t>
  </si>
  <si>
    <t>ZG</t>
  </si>
  <si>
    <t>SO</t>
  </si>
  <si>
    <t>BS</t>
  </si>
  <si>
    <t>SH</t>
  </si>
  <si>
    <t>AR</t>
  </si>
  <si>
    <t>AI</t>
  </si>
  <si>
    <t>SG</t>
  </si>
  <si>
    <t>GR</t>
  </si>
  <si>
    <t>AG</t>
  </si>
  <si>
    <t>TG</t>
  </si>
  <si>
    <t>TI</t>
  </si>
  <si>
    <t>BL</t>
  </si>
  <si>
    <t>Années</t>
  </si>
  <si>
    <t>LPP</t>
  </si>
  <si>
    <t>Oui</t>
  </si>
  <si>
    <t>Non</t>
  </si>
  <si>
    <t>Dès le 1er janvier 2024, le salarié qui veut renoncer à la franchise en informe son employeur au plus tard jusqu'au paiement du premier salaire après qu'il a atteint l'âge de référence ou du paiement du premier salaire de toute année subséquente.</t>
  </si>
  <si>
    <t>Jusqu'au 31 décembre 2022, le salaire brut AC 2 (assurance chômage de solidarité) dépassant la limite de Frs 148'200.-- par année ou Frs 12'350.-- par mois est soumis. Dès le 1er janvier 2023, le pourcentage de solidarité (AC 2) est supprimé.</t>
  </si>
  <si>
    <t>Le salaire brut de tous les employés doit figurer dans la déclaration annuelle des salaires.
Le revenu des personnes qui ont atteint l'âge légal de référene, n'est soumis aux cotisations AVS/AI/APG que sur la part du salaire qui dépasse Fr. 1'400.-- par mois, ou Frs 16'800.-- par année.</t>
  </si>
  <si>
    <t xml:space="preserve"> Masse salariale prévue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</si>
</sst>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C_H_F_-;\-* #,##0.00\ _C_H_F_-;_-* &quot;-&quot;??\ _C_H_F_-;_-@_-"/>
    <numFmt numFmtId="165" formatCode="0;\-0;;@"/>
    <numFmt numFmtId="166" formatCode="#,##0.00_ ;\-#,##0.00\ ;;@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0" tint="-4.9989318521683403E-2"/>
      <name val="Arial"/>
      <family val="2"/>
    </font>
    <font>
      <sz val="11"/>
      <color theme="0" tint="-0.1499984740745262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0" tint="-4.9989318521683403E-2"/>
      <name val="Arial"/>
      <family val="2"/>
    </font>
    <font>
      <b/>
      <sz val="10"/>
      <name val="Arial"/>
      <family val="2"/>
    </font>
    <font>
      <sz val="8"/>
      <color rgb="FF000000"/>
      <name val="Segoe UI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1"/>
      <color theme="10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7BE0D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hair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hair">
        <color auto="1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2">
    <xf numFmtId="0" fontId="0" fillId="0" borderId="0" xfId="0"/>
    <xf numFmtId="0" fontId="6" fillId="3" borderId="0" xfId="0" applyFont="1" applyFill="1" applyProtection="1">
      <protection hidden="1"/>
    </xf>
    <xf numFmtId="0" fontId="7" fillId="3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5" fillId="3" borderId="0" xfId="0" applyFont="1" applyFill="1" applyProtection="1"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12" fillId="3" borderId="0" xfId="0" applyFont="1" applyFill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11" fillId="3" borderId="0" xfId="0" applyFont="1" applyFill="1" applyAlignment="1" applyProtection="1">
      <alignment vertical="top" wrapText="1"/>
      <protection hidden="1"/>
    </xf>
    <xf numFmtId="0" fontId="7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19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2" fillId="5" borderId="2" xfId="0" applyFont="1" applyFill="1" applyBorder="1" applyAlignment="1" applyProtection="1">
      <alignment horizontal="center"/>
      <protection hidden="1"/>
    </xf>
    <xf numFmtId="0" fontId="3" fillId="4" borderId="3" xfId="0" applyFont="1" applyFill="1" applyBorder="1" applyAlignment="1" applyProtection="1">
      <alignment horizontal="center"/>
      <protection hidden="1"/>
    </xf>
    <xf numFmtId="0" fontId="2" fillId="5" borderId="1" xfId="0" applyFont="1" applyFill="1" applyBorder="1" applyAlignment="1" applyProtection="1">
      <alignment horizontal="center"/>
      <protection hidden="1"/>
    </xf>
    <xf numFmtId="0" fontId="9" fillId="2" borderId="16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 applyProtection="1">
      <alignment horizontal="center"/>
      <protection hidden="1"/>
    </xf>
    <xf numFmtId="0" fontId="9" fillId="4" borderId="17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/>
      <protection hidden="1"/>
    </xf>
    <xf numFmtId="0" fontId="13" fillId="3" borderId="0" xfId="0" applyFont="1" applyFill="1" applyAlignment="1" applyProtection="1">
      <alignment vertical="center"/>
      <protection hidden="1"/>
    </xf>
    <xf numFmtId="164" fontId="3" fillId="0" borderId="20" xfId="0" applyNumberFormat="1" applyFont="1" applyBorder="1" applyProtection="1">
      <protection hidden="1"/>
    </xf>
    <xf numFmtId="164" fontId="3" fillId="0" borderId="14" xfId="0" applyNumberFormat="1" applyFont="1" applyBorder="1" applyProtection="1">
      <protection hidden="1"/>
    </xf>
    <xf numFmtId="0" fontId="3" fillId="0" borderId="14" xfId="0" applyFont="1" applyBorder="1" applyProtection="1">
      <protection hidden="1"/>
    </xf>
    <xf numFmtId="0" fontId="3" fillId="0" borderId="7" xfId="0" applyFont="1" applyBorder="1" applyProtection="1"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/>
      <protection hidden="1"/>
    </xf>
    <xf numFmtId="0" fontId="3" fillId="2" borderId="10" xfId="0" applyFont="1" applyFill="1" applyBorder="1" applyAlignment="1" applyProtection="1">
      <alignment horizontal="center"/>
      <protection hidden="1"/>
    </xf>
    <xf numFmtId="165" fontId="3" fillId="2" borderId="4" xfId="0" applyNumberFormat="1" applyFont="1" applyFill="1" applyBorder="1" applyAlignment="1" applyProtection="1">
      <alignment horizontal="center"/>
      <protection hidden="1"/>
    </xf>
    <xf numFmtId="165" fontId="3" fillId="2" borderId="13" xfId="0" applyNumberFormat="1" applyFont="1" applyFill="1" applyBorder="1" applyAlignment="1" applyProtection="1">
      <alignment horizontal="center"/>
      <protection hidden="1"/>
    </xf>
    <xf numFmtId="165" fontId="3" fillId="4" borderId="13" xfId="0" applyNumberFormat="1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Alignment="1" applyProtection="1">
      <alignment horizontal="center"/>
      <protection hidden="1"/>
    </xf>
    <xf numFmtId="0" fontId="3" fillId="0" borderId="6" xfId="0" applyFont="1" applyBorder="1" applyProtection="1">
      <protection hidden="1"/>
    </xf>
    <xf numFmtId="164" fontId="7" fillId="0" borderId="0" xfId="0" applyNumberFormat="1" applyFont="1" applyProtection="1"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3" borderId="7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165" fontId="3" fillId="2" borderId="6" xfId="0" applyNumberFormat="1" applyFont="1" applyFill="1" applyBorder="1" applyAlignment="1" applyProtection="1">
      <alignment horizontal="center"/>
      <protection hidden="1"/>
    </xf>
    <xf numFmtId="165" fontId="3" fillId="2" borderId="14" xfId="0" applyNumberFormat="1" applyFont="1" applyFill="1" applyBorder="1" applyAlignment="1" applyProtection="1">
      <alignment horizontal="center"/>
      <protection hidden="1"/>
    </xf>
    <xf numFmtId="165" fontId="3" fillId="4" borderId="14" xfId="0" applyNumberFormat="1" applyFont="1" applyFill="1" applyBorder="1" applyAlignment="1" applyProtection="1">
      <alignment horizontal="center"/>
      <protection hidden="1"/>
    </xf>
    <xf numFmtId="0" fontId="3" fillId="4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"/>
      <protection hidden="1"/>
    </xf>
    <xf numFmtId="0" fontId="3" fillId="3" borderId="9" xfId="0" applyFont="1" applyFill="1" applyBorder="1" applyAlignment="1" applyProtection="1">
      <alignment horizontal="center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165" fontId="3" fillId="2" borderId="8" xfId="0" applyNumberFormat="1" applyFont="1" applyFill="1" applyBorder="1" applyAlignment="1" applyProtection="1">
      <alignment horizontal="center"/>
      <protection hidden="1"/>
    </xf>
    <xf numFmtId="165" fontId="3" fillId="2" borderId="15" xfId="0" applyNumberFormat="1" applyFont="1" applyFill="1" applyBorder="1" applyAlignment="1" applyProtection="1">
      <alignment horizontal="center"/>
      <protection hidden="1"/>
    </xf>
    <xf numFmtId="165" fontId="3" fillId="4" borderId="15" xfId="0" applyNumberFormat="1" applyFont="1" applyFill="1" applyBorder="1" applyAlignment="1" applyProtection="1">
      <alignment horizontal="center"/>
      <protection hidden="1"/>
    </xf>
    <xf numFmtId="0" fontId="3" fillId="4" borderId="9" xfId="0" applyFont="1" applyFill="1" applyBorder="1" applyAlignment="1" applyProtection="1">
      <alignment horizontal="center"/>
      <protection hidden="1"/>
    </xf>
    <xf numFmtId="164" fontId="3" fillId="0" borderId="0" xfId="0" applyNumberFormat="1" applyFont="1" applyProtection="1">
      <protection hidden="1"/>
    </xf>
    <xf numFmtId="164" fontId="12" fillId="3" borderId="0" xfId="0" applyNumberFormat="1" applyFont="1" applyFill="1" applyProtection="1">
      <protection hidden="1"/>
    </xf>
    <xf numFmtId="0" fontId="0" fillId="0" borderId="0" xfId="0" applyProtection="1">
      <protection hidden="1"/>
    </xf>
    <xf numFmtId="0" fontId="8" fillId="0" borderId="0" xfId="1" applyFont="1" applyAlignme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3" fillId="3" borderId="0" xfId="0" applyFont="1" applyFill="1" applyProtection="1"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Protection="1">
      <protection hidden="1"/>
    </xf>
    <xf numFmtId="0" fontId="15" fillId="7" borderId="22" xfId="0" applyFont="1" applyFill="1" applyBorder="1" applyAlignment="1" applyProtection="1">
      <alignment horizontal="left" vertical="center" indent="1"/>
      <protection hidden="1"/>
    </xf>
    <xf numFmtId="0" fontId="15" fillId="7" borderId="24" xfId="0" applyFont="1" applyFill="1" applyBorder="1" applyAlignment="1" applyProtection="1">
      <alignment vertical="center"/>
      <protection hidden="1"/>
    </xf>
    <xf numFmtId="0" fontId="3" fillId="0" borderId="14" xfId="0" applyFont="1" applyBorder="1" applyAlignment="1" applyProtection="1">
      <alignment horizontal="left" vertical="center" indent="1"/>
      <protection hidden="1"/>
    </xf>
    <xf numFmtId="0" fontId="3" fillId="2" borderId="14" xfId="0" applyFont="1" applyFill="1" applyBorder="1" applyAlignment="1" applyProtection="1">
      <alignment horizontal="left" vertical="top" wrapText="1"/>
      <protection hidden="1"/>
    </xf>
    <xf numFmtId="0" fontId="3" fillId="2" borderId="14" xfId="0" applyFont="1" applyFill="1" applyBorder="1" applyAlignment="1" applyProtection="1">
      <alignment horizontal="left" vertical="top"/>
      <protection hidden="1"/>
    </xf>
    <xf numFmtId="166" fontId="2" fillId="2" borderId="19" xfId="0" applyNumberFormat="1" applyFont="1" applyFill="1" applyBorder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30" xfId="0" applyFont="1" applyBorder="1" applyAlignment="1" applyProtection="1">
      <alignment horizontal="left" vertical="center"/>
      <protection hidden="1"/>
    </xf>
    <xf numFmtId="0" fontId="10" fillId="0" borderId="30" xfId="0" applyFont="1" applyBorder="1" applyAlignment="1" applyProtection="1">
      <alignment vertical="center"/>
      <protection hidden="1"/>
    </xf>
    <xf numFmtId="166" fontId="2" fillId="2" borderId="2" xfId="0" applyNumberFormat="1" applyFont="1" applyFill="1" applyBorder="1" applyAlignment="1" applyProtection="1">
      <alignment vertical="center"/>
      <protection hidden="1"/>
    </xf>
    <xf numFmtId="166" fontId="2" fillId="2" borderId="3" xfId="0" applyNumberFormat="1" applyFont="1" applyFill="1" applyBorder="1" applyAlignment="1" applyProtection="1">
      <alignment vertical="center"/>
      <protection hidden="1"/>
    </xf>
    <xf numFmtId="0" fontId="2" fillId="0" borderId="30" xfId="0" applyFont="1" applyBorder="1" applyAlignment="1" applyProtection="1">
      <alignment vertical="center" wrapText="1"/>
      <protection hidden="1"/>
    </xf>
    <xf numFmtId="0" fontId="10" fillId="0" borderId="29" xfId="0" applyFont="1" applyBorder="1" applyAlignment="1" applyProtection="1">
      <alignment vertical="center"/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4" fontId="10" fillId="8" borderId="14" xfId="0" applyNumberFormat="1" applyFont="1" applyFill="1" applyBorder="1" applyAlignment="1" applyProtection="1">
      <alignment horizontal="right" vertical="center" indent="1"/>
      <protection locked="0"/>
    </xf>
    <xf numFmtId="0" fontId="3" fillId="8" borderId="1" xfId="0" applyFont="1" applyFill="1" applyBorder="1" applyAlignment="1" applyProtection="1">
      <alignment horizontal="left" vertical="center" indent="1"/>
      <protection locked="0"/>
    </xf>
    <xf numFmtId="0" fontId="3" fillId="0" borderId="23" xfId="0" applyFont="1" applyBorder="1" applyAlignment="1" applyProtection="1">
      <alignment horizontal="left" vertical="center" indent="1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4" fontId="3" fillId="0" borderId="23" xfId="0" applyNumberFormat="1" applyFont="1" applyBorder="1" applyAlignment="1" applyProtection="1">
      <alignment horizontal="right" vertical="center" indent="1"/>
      <protection locked="0"/>
    </xf>
    <xf numFmtId="0" fontId="3" fillId="8" borderId="27" xfId="0" applyFont="1" applyFill="1" applyBorder="1" applyAlignment="1" applyProtection="1">
      <alignment horizontal="left" vertical="center" indent="1"/>
      <protection locked="0"/>
    </xf>
    <xf numFmtId="0" fontId="3" fillId="8" borderId="27" xfId="0" applyFont="1" applyFill="1" applyBorder="1" applyAlignment="1" applyProtection="1">
      <alignment horizontal="center" vertical="center"/>
      <protection locked="0"/>
    </xf>
    <xf numFmtId="4" fontId="3" fillId="8" borderId="27" xfId="0" applyNumberFormat="1" applyFont="1" applyFill="1" applyBorder="1" applyAlignment="1" applyProtection="1">
      <alignment horizontal="right" vertical="center" indent="1"/>
      <protection locked="0"/>
    </xf>
    <xf numFmtId="0" fontId="3" fillId="0" borderId="27" xfId="0" applyFont="1" applyBorder="1" applyAlignment="1" applyProtection="1">
      <alignment horizontal="left" vertical="center" indent="1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4" fontId="3" fillId="0" borderId="27" xfId="0" applyNumberFormat="1" applyFont="1" applyBorder="1" applyAlignment="1" applyProtection="1">
      <alignment horizontal="right" vertical="center" indent="1"/>
      <protection locked="0"/>
    </xf>
    <xf numFmtId="0" fontId="3" fillId="8" borderId="21" xfId="0" applyFont="1" applyFill="1" applyBorder="1" applyAlignment="1" applyProtection="1">
      <alignment horizontal="left" vertical="center" indent="1"/>
      <protection locked="0"/>
    </xf>
    <xf numFmtId="0" fontId="3" fillId="8" borderId="21" xfId="0" applyFont="1" applyFill="1" applyBorder="1" applyAlignment="1" applyProtection="1">
      <alignment horizontal="center" vertical="center"/>
      <protection locked="0"/>
    </xf>
    <xf numFmtId="4" fontId="3" fillId="8" borderId="21" xfId="0" applyNumberFormat="1" applyFont="1" applyFill="1" applyBorder="1" applyAlignment="1" applyProtection="1">
      <alignment horizontal="right" vertical="center" indent="1"/>
      <protection locked="0"/>
    </xf>
    <xf numFmtId="0" fontId="4" fillId="8" borderId="14" xfId="0" applyFont="1" applyFill="1" applyBorder="1" applyAlignment="1" applyProtection="1">
      <alignment vertical="center"/>
      <protection locked="0"/>
    </xf>
    <xf numFmtId="0" fontId="3" fillId="8" borderId="14" xfId="0" applyFont="1" applyFill="1" applyBorder="1" applyAlignment="1" applyProtection="1">
      <alignment horizontal="left" vertical="center" indent="1"/>
      <protection locked="0"/>
    </xf>
    <xf numFmtId="0" fontId="7" fillId="0" borderId="0" xfId="0" applyFont="1"/>
    <xf numFmtId="0" fontId="15" fillId="7" borderId="28" xfId="0" applyFont="1" applyFill="1" applyBorder="1" applyAlignment="1" applyProtection="1">
      <alignment horizontal="left" vertical="center" indent="1"/>
      <protection hidden="1"/>
    </xf>
    <xf numFmtId="0" fontId="7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vertical="center"/>
      <protection hidden="1"/>
    </xf>
    <xf numFmtId="3" fontId="3" fillId="0" borderId="23" xfId="0" applyNumberFormat="1" applyFont="1" applyBorder="1" applyAlignment="1" applyProtection="1">
      <alignment vertical="center"/>
      <protection locked="0"/>
    </xf>
    <xf numFmtId="0" fontId="3" fillId="8" borderId="27" xfId="0" applyFont="1" applyFill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0" fontId="3" fillId="8" borderId="21" xfId="0" applyFont="1" applyFill="1" applyBorder="1" applyAlignment="1" applyProtection="1">
      <alignment vertical="center"/>
      <protection locked="0"/>
    </xf>
    <xf numFmtId="3" fontId="2" fillId="0" borderId="23" xfId="0" applyNumberFormat="1" applyFont="1" applyBorder="1" applyAlignment="1" applyProtection="1">
      <alignment horizontal="center" vertical="center"/>
      <protection locked="0"/>
    </xf>
    <xf numFmtId="0" fontId="2" fillId="8" borderId="27" xfId="0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8" borderId="2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/>
    </xf>
    <xf numFmtId="0" fontId="3" fillId="0" borderId="14" xfId="0" applyFont="1" applyBorder="1" applyAlignment="1" applyProtection="1">
      <alignment horizontal="left" vertical="center" indent="1"/>
      <protection hidden="1"/>
    </xf>
    <xf numFmtId="0" fontId="16" fillId="6" borderId="0" xfId="0" applyFont="1" applyFill="1" applyAlignment="1" applyProtection="1">
      <alignment horizontal="left" vertical="center" indent="1"/>
      <protection hidden="1"/>
    </xf>
    <xf numFmtId="0" fontId="3" fillId="0" borderId="25" xfId="0" applyFont="1" applyBorder="1" applyAlignment="1" applyProtection="1">
      <alignment horizontal="left" vertical="center" indent="1"/>
      <protection hidden="1"/>
    </xf>
    <xf numFmtId="0" fontId="3" fillId="0" borderId="26" xfId="0" applyFont="1" applyBorder="1" applyAlignment="1" applyProtection="1">
      <alignment horizontal="left" vertical="center" indent="1"/>
      <protection hidden="1"/>
    </xf>
    <xf numFmtId="0" fontId="3" fillId="0" borderId="20" xfId="0" applyFont="1" applyBorder="1" applyAlignment="1" applyProtection="1">
      <alignment horizontal="left" vertical="center" indent="1"/>
      <protection hidden="1"/>
    </xf>
    <xf numFmtId="0" fontId="3" fillId="8" borderId="25" xfId="0" applyFont="1" applyFill="1" applyBorder="1" applyAlignment="1" applyProtection="1">
      <alignment horizontal="left" vertical="center" indent="1"/>
      <protection locked="0"/>
    </xf>
    <xf numFmtId="0" fontId="3" fillId="8" borderId="26" xfId="0" applyFont="1" applyFill="1" applyBorder="1" applyAlignment="1" applyProtection="1">
      <alignment horizontal="left" vertical="center" indent="1"/>
      <protection locked="0"/>
    </xf>
    <xf numFmtId="0" fontId="3" fillId="8" borderId="20" xfId="0" applyFont="1" applyFill="1" applyBorder="1" applyAlignment="1" applyProtection="1">
      <alignment horizontal="left" vertical="center" indent="1"/>
      <protection locked="0"/>
    </xf>
    <xf numFmtId="0" fontId="3" fillId="8" borderId="14" xfId="0" applyFont="1" applyFill="1" applyBorder="1" applyAlignment="1" applyProtection="1">
      <alignment horizontal="left" vertical="top" indent="1"/>
      <protection locked="0"/>
    </xf>
    <xf numFmtId="0" fontId="15" fillId="7" borderId="14" xfId="0" applyFont="1" applyFill="1" applyBorder="1" applyAlignment="1" applyProtection="1">
      <alignment horizontal="left" vertical="center" indent="1"/>
      <protection hidden="1"/>
    </xf>
    <xf numFmtId="0" fontId="4" fillId="0" borderId="25" xfId="0" applyFont="1" applyBorder="1" applyAlignment="1" applyProtection="1">
      <alignment horizontal="left" vertical="center" indent="1"/>
      <protection hidden="1"/>
    </xf>
    <xf numFmtId="0" fontId="4" fillId="0" borderId="26" xfId="0" applyFont="1" applyBorder="1" applyAlignment="1" applyProtection="1">
      <alignment horizontal="left" vertical="center" indent="1"/>
      <protection hidden="1"/>
    </xf>
    <xf numFmtId="0" fontId="4" fillId="8" borderId="25" xfId="0" applyFont="1" applyFill="1" applyBorder="1" applyAlignment="1" applyProtection="1">
      <alignment horizontal="left" vertical="center" indent="1"/>
      <protection locked="0"/>
    </xf>
    <xf numFmtId="0" fontId="4" fillId="8" borderId="20" xfId="0" applyFont="1" applyFill="1" applyBorder="1" applyAlignment="1" applyProtection="1">
      <alignment horizontal="left" vertical="center" indent="1"/>
      <protection locked="0"/>
    </xf>
    <xf numFmtId="0" fontId="18" fillId="0" borderId="1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4" fillId="0" borderId="26" xfId="0" applyFont="1" applyBorder="1" applyAlignment="1" applyProtection="1">
      <alignment horizontal="left" vertical="center"/>
      <protection hidden="1"/>
    </xf>
    <xf numFmtId="0" fontId="4" fillId="0" borderId="20" xfId="0" applyFont="1" applyBorder="1" applyAlignment="1" applyProtection="1">
      <alignment horizontal="left" vertical="center"/>
      <protection hidden="1"/>
    </xf>
    <xf numFmtId="0" fontId="15" fillId="7" borderId="32" xfId="0" applyFont="1" applyFill="1" applyBorder="1" applyAlignment="1" applyProtection="1">
      <alignment horizontal="left" vertical="center" indent="2"/>
      <protection hidden="1"/>
    </xf>
    <xf numFmtId="0" fontId="15" fillId="7" borderId="31" xfId="0" applyFont="1" applyFill="1" applyBorder="1" applyAlignment="1" applyProtection="1">
      <alignment horizontal="left" vertical="center" indent="2"/>
      <protection hidden="1"/>
    </xf>
    <xf numFmtId="0" fontId="2" fillId="9" borderId="33" xfId="0" applyFont="1" applyFill="1" applyBorder="1" applyAlignment="1" applyProtection="1">
      <alignment horizontal="left" vertical="center" wrapText="1" indent="2"/>
      <protection hidden="1"/>
    </xf>
    <xf numFmtId="0" fontId="2" fillId="9" borderId="24" xfId="0" applyFont="1" applyFill="1" applyBorder="1" applyAlignment="1" applyProtection="1">
      <alignment horizontal="left" vertical="center" wrapText="1" indent="2"/>
      <protection hidden="1"/>
    </xf>
    <xf numFmtId="0" fontId="3" fillId="9" borderId="24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4" fontId="15" fillId="7" borderId="31" xfId="0" applyNumberFormat="1" applyFont="1" applyFill="1" applyBorder="1" applyAlignment="1" applyProtection="1">
      <alignment horizontal="left" vertical="center"/>
      <protection hidden="1"/>
    </xf>
    <xf numFmtId="4" fontId="15" fillId="7" borderId="34" xfId="0" applyNumberFormat="1" applyFont="1" applyFill="1" applyBorder="1" applyAlignment="1" applyProtection="1">
      <alignment horizontal="left" vertical="center"/>
      <protection hidden="1"/>
    </xf>
    <xf numFmtId="0" fontId="3" fillId="9" borderId="26" xfId="0" applyFont="1" applyFill="1" applyBorder="1" applyAlignment="1" applyProtection="1">
      <alignment horizontal="left" vertical="center" wrapText="1"/>
      <protection hidden="1"/>
    </xf>
    <xf numFmtId="0" fontId="3" fillId="9" borderId="39" xfId="0" applyFont="1" applyFill="1" applyBorder="1" applyAlignment="1" applyProtection="1">
      <alignment horizontal="left" vertical="center" wrapText="1"/>
      <protection hidden="1"/>
    </xf>
    <xf numFmtId="0" fontId="2" fillId="9" borderId="36" xfId="0" applyFont="1" applyFill="1" applyBorder="1" applyAlignment="1" applyProtection="1">
      <alignment horizontal="left" vertical="center" wrapText="1" indent="2"/>
      <protection hidden="1"/>
    </xf>
    <xf numFmtId="0" fontId="2" fillId="9" borderId="37" xfId="0" applyFont="1" applyFill="1" applyBorder="1" applyAlignment="1" applyProtection="1">
      <alignment horizontal="left" vertical="center" wrapText="1" indent="2"/>
      <protection hidden="1"/>
    </xf>
    <xf numFmtId="0" fontId="3" fillId="9" borderId="37" xfId="0" applyFont="1" applyFill="1" applyBorder="1" applyAlignment="1" applyProtection="1">
      <alignment horizontal="left" vertical="center" wrapText="1"/>
      <protection hidden="1"/>
    </xf>
    <xf numFmtId="0" fontId="3" fillId="9" borderId="38" xfId="0" applyFont="1" applyFill="1" applyBorder="1" applyAlignment="1" applyProtection="1">
      <alignment horizontal="left" vertical="center" wrapText="1"/>
      <protection hidden="1"/>
    </xf>
    <xf numFmtId="49" fontId="2" fillId="9" borderId="33" xfId="0" applyNumberFormat="1" applyFont="1" applyFill="1" applyBorder="1" applyAlignment="1" applyProtection="1">
      <alignment horizontal="left" vertical="center" wrapText="1" indent="2"/>
      <protection hidden="1"/>
    </xf>
    <xf numFmtId="49" fontId="2" fillId="9" borderId="24" xfId="0" applyNumberFormat="1" applyFont="1" applyFill="1" applyBorder="1" applyAlignment="1" applyProtection="1">
      <alignment horizontal="left" vertical="center" wrapText="1" indent="2"/>
      <protection hidden="1"/>
    </xf>
    <xf numFmtId="0" fontId="7" fillId="0" borderId="28" xfId="1" applyFont="1" applyFill="1" applyBorder="1" applyAlignment="1" applyProtection="1">
      <alignment horizontal="left" vertical="center" wrapText="1"/>
      <protection hidden="1"/>
    </xf>
    <xf numFmtId="0" fontId="7" fillId="0" borderId="30" xfId="1" applyFont="1" applyFill="1" applyBorder="1" applyAlignment="1" applyProtection="1">
      <alignment horizontal="left" vertical="center" wrapText="1"/>
      <protection hidden="1"/>
    </xf>
    <xf numFmtId="0" fontId="10" fillId="0" borderId="30" xfId="1" applyFont="1" applyFill="1" applyBorder="1" applyAlignment="1" applyProtection="1">
      <alignment horizontal="left" vertical="top" wrapText="1"/>
      <protection hidden="1"/>
    </xf>
    <xf numFmtId="0" fontId="7" fillId="0" borderId="30" xfId="0" applyFont="1" applyBorder="1" applyAlignment="1" applyProtection="1">
      <alignment horizontal="left" vertical="center" wrapText="1"/>
      <protection hidden="1"/>
    </xf>
    <xf numFmtId="0" fontId="10" fillId="0" borderId="30" xfId="1" applyFont="1" applyBorder="1" applyAlignment="1" applyProtection="1">
      <alignment vertical="center" wrapText="1"/>
      <protection hidden="1"/>
    </xf>
    <xf numFmtId="0" fontId="3" fillId="8" borderId="2" xfId="0" applyFont="1" applyFill="1" applyBorder="1" applyAlignment="1" applyProtection="1">
      <alignment horizontal="left" vertical="center" indent="1"/>
      <protection locked="0"/>
    </xf>
    <xf numFmtId="0" fontId="3" fillId="8" borderId="3" xfId="0" applyFont="1" applyFill="1" applyBorder="1" applyAlignment="1" applyProtection="1">
      <alignment horizontal="left" vertical="center" indent="1"/>
      <protection locked="0"/>
    </xf>
    <xf numFmtId="0" fontId="3" fillId="2" borderId="14" xfId="0" applyFont="1" applyFill="1" applyBorder="1" applyAlignment="1" applyProtection="1">
      <alignment horizontal="left" vertical="top" wrapText="1" indent="1"/>
      <protection hidden="1"/>
    </xf>
    <xf numFmtId="0" fontId="3" fillId="2" borderId="14" xfId="0" applyFont="1" applyFill="1" applyBorder="1" applyAlignment="1" applyProtection="1">
      <alignment horizontal="left" vertical="top" indent="1"/>
      <protection hidden="1"/>
    </xf>
    <xf numFmtId="0" fontId="2" fillId="3" borderId="14" xfId="0" applyFont="1" applyFill="1" applyBorder="1" applyAlignment="1" applyProtection="1">
      <alignment horizontal="center" vertical="top"/>
      <protection hidden="1"/>
    </xf>
    <xf numFmtId="0" fontId="3" fillId="8" borderId="2" xfId="0" applyFont="1" applyFill="1" applyBorder="1" applyAlignment="1" applyProtection="1">
      <alignment horizontal="center" vertical="center"/>
      <protection locked="0"/>
    </xf>
    <xf numFmtId="0" fontId="3" fillId="8" borderId="19" xfId="0" applyFont="1" applyFill="1" applyBorder="1" applyAlignment="1" applyProtection="1">
      <alignment horizontal="center" vertical="center"/>
      <protection locked="0"/>
    </xf>
    <xf numFmtId="0" fontId="3" fillId="8" borderId="3" xfId="0" applyFont="1" applyFill="1" applyBorder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hidden="1"/>
    </xf>
    <xf numFmtId="0" fontId="3" fillId="2" borderId="14" xfId="0" applyFont="1" applyFill="1" applyBorder="1" applyAlignment="1" applyProtection="1">
      <alignment horizontal="center" vertical="top"/>
      <protection hidden="1"/>
    </xf>
    <xf numFmtId="0" fontId="3" fillId="2" borderId="14" xfId="0" applyFont="1" applyFill="1" applyBorder="1" applyAlignment="1" applyProtection="1">
      <alignment horizontal="left" vertical="center" textRotation="90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25" xfId="0" applyFont="1" applyFill="1" applyBorder="1" applyAlignment="1" applyProtection="1">
      <alignment horizontal="center" vertical="top"/>
      <protection hidden="1"/>
    </xf>
    <xf numFmtId="0" fontId="2" fillId="3" borderId="20" xfId="0" applyFont="1" applyFill="1" applyBorder="1" applyAlignment="1" applyProtection="1">
      <alignment horizontal="center" vertical="top"/>
      <protection hidden="1"/>
    </xf>
    <xf numFmtId="0" fontId="3" fillId="2" borderId="23" xfId="0" applyFont="1" applyFill="1" applyBorder="1" applyAlignment="1" applyProtection="1">
      <alignment horizontal="left" vertical="top" wrapText="1" indent="1"/>
      <protection hidden="1"/>
    </xf>
    <xf numFmtId="0" fontId="3" fillId="2" borderId="21" xfId="0" applyFont="1" applyFill="1" applyBorder="1" applyAlignment="1" applyProtection="1">
      <alignment horizontal="left" vertical="top" wrapText="1" indent="1"/>
      <protection hidden="1"/>
    </xf>
  </cellXfs>
  <cellStyles count="2">
    <cellStyle name="Lien hypertexte" xfId="1" builtinId="8"/>
    <cellStyle name="Normal" xfId="0" builtinId="0"/>
  </cellStyles>
  <dxfs count="4">
    <dxf>
      <font>
        <b/>
        <i val="0"/>
        <strike val="0"/>
      </font>
      <fill>
        <patternFill>
          <bgColor theme="5" tint="0.59996337778862885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theme="9" tint="-0.499984740745262"/>
      </font>
      <fill>
        <patternFill>
          <bgColor theme="9" tint="-0.499984740745262"/>
        </patternFill>
      </fill>
      <border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9" tint="-0.499984740745262"/>
      </font>
      <fill>
        <patternFill>
          <bgColor theme="9" tint="-0.499984740745262"/>
        </patternFill>
      </fill>
      <border>
        <bottom/>
      </border>
    </dxf>
  </dxfs>
  <tableStyles count="0" defaultTableStyle="TableStyleMedium2" defaultPivotStyle="PivotStyleLight16"/>
  <colors>
    <mruColors>
      <color rgb="FFDCEFC7"/>
      <color rgb="FFA4C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8</xdr:row>
          <xdr:rowOff>371475</xdr:rowOff>
        </xdr:from>
        <xdr:to>
          <xdr:col>9</xdr:col>
          <xdr:colOff>409575</xdr:colOff>
          <xdr:row>9</xdr:row>
          <xdr:rowOff>352425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85726</xdr:colOff>
      <xdr:row>2</xdr:row>
      <xdr:rowOff>23054</xdr:rowOff>
    </xdr:from>
    <xdr:to>
      <xdr:col>3</xdr:col>
      <xdr:colOff>1691641</xdr:colOff>
      <xdr:row>4</xdr:row>
      <xdr:rowOff>131416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6" y="385004"/>
          <a:ext cx="3714750" cy="656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hv-iv.ch/p/2.01.f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7BA3-ED10-44A0-936C-6A9ACCD056C1}">
  <sheetPr codeName="Feuil1">
    <pageSetUpPr fitToPage="1"/>
  </sheetPr>
  <dimension ref="A1:CG86"/>
  <sheetViews>
    <sheetView showGridLines="0" tabSelected="1" zoomScale="80" zoomScaleNormal="80" zoomScaleSheetLayoutView="70" workbookViewId="0">
      <selection activeCell="K5" sqref="K5:L5"/>
    </sheetView>
  </sheetViews>
  <sheetFormatPr baseColWidth="10" defaultColWidth="11.42578125" defaultRowHeight="14.25" x14ac:dyDescent="0.2"/>
  <cols>
    <col min="1" max="1" width="3.5703125" style="1" customWidth="1"/>
    <col min="2" max="2" width="2.42578125" style="1" customWidth="1"/>
    <col min="3" max="3" width="30.5703125" style="59" customWidth="1"/>
    <col min="4" max="4" width="64.5703125" style="59" customWidth="1"/>
    <col min="5" max="6" width="6.5703125" style="59" customWidth="1"/>
    <col min="7" max="7" width="12.5703125" style="59" customWidth="1"/>
    <col min="8" max="11" width="6.5703125" style="59" customWidth="1"/>
    <col min="12" max="14" width="18.5703125" style="59" customWidth="1"/>
    <col min="15" max="16" width="2.5703125" style="2" customWidth="1"/>
    <col min="17" max="17" width="100.5703125" style="6" customWidth="1"/>
    <col min="18" max="18" width="2.5703125" style="6" customWidth="1"/>
    <col min="19" max="26" width="8.5703125" style="59" hidden="1" customWidth="1"/>
    <col min="27" max="29" width="3.5703125" style="60" hidden="1" customWidth="1"/>
    <col min="30" max="51" width="3.5703125" style="59" hidden="1" customWidth="1"/>
    <col min="52" max="55" width="4.5703125" style="59" hidden="1" customWidth="1"/>
    <col min="56" max="56" width="8.5703125" style="59" hidden="1" customWidth="1"/>
    <col min="57" max="57" width="6" style="6" customWidth="1"/>
    <col min="58" max="60" width="11.42578125" style="6" customWidth="1"/>
    <col min="61" max="85" width="11.42578125" style="6"/>
    <col min="86" max="16384" width="11.42578125" style="59"/>
  </cols>
  <sheetData>
    <row r="1" spans="1:78" s="1" customFormat="1" ht="14.1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20.100000000000001" customHeight="1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Q2" s="94" t="s">
        <v>26</v>
      </c>
      <c r="R2" s="10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spans="1:78" ht="35.1" customHeight="1" x14ac:dyDescent="0.25">
      <c r="A3" s="2"/>
      <c r="B3" s="3"/>
      <c r="C3" s="4"/>
      <c r="D3" s="4"/>
      <c r="E3" s="4"/>
      <c r="F3" s="107" t="s">
        <v>0</v>
      </c>
      <c r="G3" s="107"/>
      <c r="H3" s="107"/>
      <c r="I3" s="107"/>
      <c r="J3" s="107"/>
      <c r="K3" s="107"/>
      <c r="L3" s="107"/>
      <c r="M3" s="107"/>
      <c r="N3" s="107"/>
      <c r="O3" s="5"/>
      <c r="Q3" s="140" t="s">
        <v>64</v>
      </c>
      <c r="R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spans="1:78" ht="10.35" customHeight="1" x14ac:dyDescent="0.25">
      <c r="A4" s="2"/>
      <c r="B4" s="3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Q4" s="141"/>
      <c r="R4" s="7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1:78" ht="30" customHeight="1" x14ac:dyDescent="0.25">
      <c r="A5" s="2"/>
      <c r="B5" s="3"/>
      <c r="C5" s="4"/>
      <c r="D5" s="4"/>
      <c r="E5" s="4"/>
      <c r="F5" s="116" t="s">
        <v>11</v>
      </c>
      <c r="G5" s="117"/>
      <c r="H5" s="117"/>
      <c r="I5" s="117"/>
      <c r="J5" s="117"/>
      <c r="K5" s="118"/>
      <c r="L5" s="119"/>
      <c r="M5" s="5"/>
      <c r="N5" s="5"/>
      <c r="O5" s="5"/>
      <c r="Q5" s="142" t="str">
        <f>IF(K5="","Champ obligatoire : veuillez sélectionner l'année de déclaration dans la cellule K5.",IF(K5=2024,"Dès le 1er janvier 2024, le salarié ayant atteint l'âge légal de référence, peut renoncer à la déduction de la franchise.",""))</f>
        <v>Champ obligatoire : veuillez sélectionner l'année de déclaration dans la cellule K5.</v>
      </c>
      <c r="R5" s="7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 spans="1:78" ht="25.35" customHeight="1" x14ac:dyDescent="0.25">
      <c r="A6" s="2"/>
      <c r="B6" s="3"/>
      <c r="C6" s="115" t="s">
        <v>44</v>
      </c>
      <c r="D6" s="115"/>
      <c r="E6" s="4"/>
      <c r="F6" s="62" t="s">
        <v>48</v>
      </c>
      <c r="G6" s="63"/>
      <c r="H6" s="63"/>
      <c r="I6" s="63"/>
      <c r="J6" s="63"/>
      <c r="K6" s="61"/>
      <c r="L6" s="61"/>
      <c r="M6" s="61"/>
      <c r="N6" s="61"/>
      <c r="O6" s="5"/>
      <c r="Q6" s="142"/>
      <c r="R6" s="7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 spans="1:78" ht="30" customHeight="1" x14ac:dyDescent="0.25">
      <c r="A7" s="2"/>
      <c r="B7" s="3"/>
      <c r="C7" s="64" t="s">
        <v>46</v>
      </c>
      <c r="D7" s="92"/>
      <c r="E7" s="4"/>
      <c r="F7" s="108" t="s">
        <v>39</v>
      </c>
      <c r="G7" s="109"/>
      <c r="H7" s="109"/>
      <c r="I7" s="109"/>
      <c r="J7" s="110"/>
      <c r="K7" s="111"/>
      <c r="L7" s="112"/>
      <c r="M7" s="112"/>
      <c r="N7" s="113"/>
      <c r="O7" s="5"/>
      <c r="Q7" s="76" t="str">
        <f>IFERROR(IF(K7="",IF(AND(Z15:Z26),"",Listes!A10),""),"")</f>
        <v/>
      </c>
      <c r="R7" s="7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 spans="1:78" ht="30" customHeight="1" x14ac:dyDescent="0.25">
      <c r="A8" s="2"/>
      <c r="B8" s="3"/>
      <c r="C8" s="64" t="s">
        <v>47</v>
      </c>
      <c r="D8" s="92"/>
      <c r="E8" s="4"/>
      <c r="F8" s="108" t="s">
        <v>40</v>
      </c>
      <c r="G8" s="109"/>
      <c r="H8" s="109"/>
      <c r="I8" s="109"/>
      <c r="J8" s="110"/>
      <c r="K8" s="111"/>
      <c r="L8" s="112"/>
      <c r="M8" s="112"/>
      <c r="N8" s="113"/>
      <c r="O8" s="5"/>
      <c r="Q8" s="70" t="str" cm="1">
        <f t="array" ref="Q8">IF(K8="",IF(AND(NOT(S15:S26)),"",Listes!A11),"")</f>
        <v/>
      </c>
      <c r="R8" s="7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 spans="1:78" ht="30" customHeight="1" x14ac:dyDescent="0.25">
      <c r="A9" s="2"/>
      <c r="B9" s="3"/>
      <c r="C9" s="106" t="s">
        <v>45</v>
      </c>
      <c r="D9" s="114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Q9" s="74" t="str">
        <f>IF(L28=0,Listes!A13,"")</f>
        <v>Si vous n'avez pas occupé de personnel durant toute l'année, veuillez nous l'indiquer en cochant la case prévue à cet effet. A envoyer même si vous n'avez pas employé de personnel.</v>
      </c>
      <c r="R9" s="7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 spans="1:78" ht="30" customHeight="1" x14ac:dyDescent="0.25">
      <c r="A10" s="2"/>
      <c r="B10" s="3"/>
      <c r="C10" s="106"/>
      <c r="D10" s="114"/>
      <c r="E10" s="4"/>
      <c r="F10" s="121" t="str">
        <f>" Pas de personnel en "&amp;K5</f>
        <v xml:space="preserve"> Pas de personnel en </v>
      </c>
      <c r="G10" s="122"/>
      <c r="H10" s="122"/>
      <c r="I10" s="123"/>
      <c r="J10" s="91"/>
      <c r="K10" s="4"/>
      <c r="L10" s="120" t="s">
        <v>102</v>
      </c>
      <c r="M10" s="120"/>
      <c r="N10" s="77"/>
      <c r="O10" s="5"/>
      <c r="Q10" s="144" t="str">
        <f>IF(AND(V15:V26),"",Listes!A12)</f>
        <v/>
      </c>
      <c r="R10" s="7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</row>
    <row r="11" spans="1:78" ht="15" customHeight="1" x14ac:dyDescent="0.25">
      <c r="A11" s="2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Q11" s="144"/>
      <c r="R11" s="7"/>
      <c r="S11" s="4"/>
      <c r="T11" s="4"/>
      <c r="U11" s="4"/>
      <c r="V11" s="4"/>
      <c r="W11" s="4"/>
      <c r="X11" s="4"/>
      <c r="Y11" s="4"/>
      <c r="Z11" s="4"/>
      <c r="AA11" s="13"/>
      <c r="AB11" s="13"/>
      <c r="AC11" s="13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</row>
    <row r="12" spans="1:78" ht="25.35" customHeight="1" x14ac:dyDescent="0.25">
      <c r="A12" s="2"/>
      <c r="B12" s="3"/>
      <c r="C12" s="158" t="s">
        <v>1</v>
      </c>
      <c r="D12" s="159"/>
      <c r="E12" s="156" t="s">
        <v>68</v>
      </c>
      <c r="F12" s="156" t="s">
        <v>25</v>
      </c>
      <c r="G12" s="149" t="s">
        <v>4</v>
      </c>
      <c r="H12" s="149"/>
      <c r="I12" s="149"/>
      <c r="J12" s="149"/>
      <c r="K12" s="149"/>
      <c r="L12" s="149" t="s">
        <v>8</v>
      </c>
      <c r="M12" s="149"/>
      <c r="N12" s="149"/>
      <c r="O12" s="11"/>
      <c r="Q12" s="144"/>
      <c r="R12" s="7"/>
      <c r="S12" s="13" t="s">
        <v>2</v>
      </c>
      <c r="T12" s="13" t="s">
        <v>23</v>
      </c>
      <c r="U12" s="13" t="s">
        <v>2</v>
      </c>
      <c r="V12" s="13" t="s">
        <v>2</v>
      </c>
      <c r="W12" s="12" t="s">
        <v>23</v>
      </c>
      <c r="X12" s="12" t="s">
        <v>19</v>
      </c>
      <c r="Y12" s="12" t="s">
        <v>15</v>
      </c>
      <c r="Z12" s="12" t="s">
        <v>20</v>
      </c>
      <c r="AA12" s="13"/>
      <c r="AB12" s="13"/>
      <c r="AC12" s="1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</row>
    <row r="13" spans="1:78" ht="25.35" customHeight="1" x14ac:dyDescent="0.25">
      <c r="A13" s="2"/>
      <c r="B13" s="3"/>
      <c r="C13" s="147" t="s">
        <v>61</v>
      </c>
      <c r="D13" s="160" t="s">
        <v>3</v>
      </c>
      <c r="E13" s="156"/>
      <c r="F13" s="156"/>
      <c r="G13" s="148" t="s">
        <v>5</v>
      </c>
      <c r="H13" s="154" t="s">
        <v>6</v>
      </c>
      <c r="I13" s="154"/>
      <c r="J13" s="155" t="s">
        <v>7</v>
      </c>
      <c r="K13" s="155"/>
      <c r="L13" s="148" t="s">
        <v>9</v>
      </c>
      <c r="M13" s="147" t="s">
        <v>10</v>
      </c>
      <c r="N13" s="148" t="s">
        <v>60</v>
      </c>
      <c r="O13" s="11"/>
      <c r="Q13" s="143" t="s">
        <v>27</v>
      </c>
      <c r="R13" s="7"/>
      <c r="S13" s="14" t="s">
        <v>18</v>
      </c>
      <c r="T13" s="14" t="s">
        <v>18</v>
      </c>
      <c r="U13" s="14" t="s">
        <v>30</v>
      </c>
      <c r="V13" s="14" t="s">
        <v>29</v>
      </c>
      <c r="W13" s="15" t="s">
        <v>22</v>
      </c>
      <c r="X13" s="15">
        <v>148200</v>
      </c>
      <c r="Y13" s="15">
        <v>0</v>
      </c>
      <c r="Z13" s="15" t="e">
        <f>VLOOKUP(K5,Listes!A3:B7,2,FALSE)</f>
        <v>#N/A</v>
      </c>
      <c r="AA13" s="16" t="s">
        <v>17</v>
      </c>
      <c r="AB13" s="13"/>
      <c r="AC13" s="13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</row>
    <row r="14" spans="1:78" ht="25.35" customHeight="1" x14ac:dyDescent="0.25">
      <c r="A14" s="2"/>
      <c r="B14" s="3"/>
      <c r="C14" s="148"/>
      <c r="D14" s="161"/>
      <c r="E14" s="156"/>
      <c r="F14" s="156"/>
      <c r="G14" s="148"/>
      <c r="H14" s="65" t="s">
        <v>41</v>
      </c>
      <c r="I14" s="66" t="s">
        <v>42</v>
      </c>
      <c r="J14" s="66" t="s">
        <v>41</v>
      </c>
      <c r="K14" s="65" t="s">
        <v>42</v>
      </c>
      <c r="L14" s="148"/>
      <c r="M14" s="147"/>
      <c r="N14" s="148"/>
      <c r="O14" s="11"/>
      <c r="Q14" s="143"/>
      <c r="R14" s="7"/>
      <c r="S14" s="17"/>
      <c r="T14" s="17"/>
      <c r="U14" s="17"/>
      <c r="V14" s="17"/>
      <c r="W14" s="4"/>
      <c r="X14" s="4"/>
      <c r="Y14" s="4"/>
      <c r="Z14" s="4"/>
      <c r="AA14" s="18">
        <v>1</v>
      </c>
      <c r="AB14" s="19">
        <v>1</v>
      </c>
      <c r="AC14" s="18">
        <v>2</v>
      </c>
      <c r="AD14" s="19">
        <v>3</v>
      </c>
      <c r="AE14" s="18">
        <v>3</v>
      </c>
      <c r="AF14" s="19">
        <v>1</v>
      </c>
      <c r="AG14" s="18">
        <v>4</v>
      </c>
      <c r="AH14" s="19">
        <v>3</v>
      </c>
      <c r="AI14" s="18">
        <v>5</v>
      </c>
      <c r="AJ14" s="19">
        <v>1</v>
      </c>
      <c r="AK14" s="18">
        <v>6</v>
      </c>
      <c r="AL14" s="19">
        <v>3</v>
      </c>
      <c r="AM14" s="18">
        <v>7</v>
      </c>
      <c r="AN14" s="19">
        <v>1</v>
      </c>
      <c r="AO14" s="18">
        <v>8</v>
      </c>
      <c r="AP14" s="19">
        <v>3</v>
      </c>
      <c r="AQ14" s="18">
        <v>9</v>
      </c>
      <c r="AR14" s="19">
        <v>1</v>
      </c>
      <c r="AS14" s="18">
        <v>10</v>
      </c>
      <c r="AT14" s="19">
        <v>3</v>
      </c>
      <c r="AU14" s="18">
        <v>11</v>
      </c>
      <c r="AV14" s="19">
        <v>1</v>
      </c>
      <c r="AW14" s="18">
        <v>12</v>
      </c>
      <c r="AX14" s="19">
        <v>3</v>
      </c>
      <c r="AY14" s="20">
        <v>13</v>
      </c>
      <c r="AZ14" s="21" t="s">
        <v>12</v>
      </c>
      <c r="BA14" s="22" t="s">
        <v>16</v>
      </c>
      <c r="BB14" s="23" t="s">
        <v>13</v>
      </c>
      <c r="BC14" s="24" t="s">
        <v>14</v>
      </c>
      <c r="BD14" s="12" t="s">
        <v>32</v>
      </c>
    </row>
    <row r="15" spans="1:78" ht="25.35" customHeight="1" x14ac:dyDescent="0.2">
      <c r="A15" s="2"/>
      <c r="B15" s="3"/>
      <c r="C15" s="79"/>
      <c r="D15" s="97"/>
      <c r="E15" s="101" t="s">
        <v>98</v>
      </c>
      <c r="F15" s="80"/>
      <c r="G15" s="80"/>
      <c r="H15" s="80"/>
      <c r="I15" s="80"/>
      <c r="J15" s="80"/>
      <c r="K15" s="80"/>
      <c r="L15" s="81"/>
      <c r="M15" s="81"/>
      <c r="N15" s="81"/>
      <c r="O15" s="5"/>
      <c r="Q15" s="71" t="str">
        <f>IF(T15,IF(U15,Listes!$A$16,IF(NOT(S15),Listes!$A$17,IF(NOT(BD15),Listes!$A$18,IF(NOT(W15),Listes!$A$19,IF(NOT(X15),Listes!$A$20,IF(Y15,Listes!$A$21,"")))))),"")</f>
        <v/>
      </c>
      <c r="R15" s="25"/>
      <c r="S15" s="26" t="b">
        <f t="shared" ref="S15:S26" si="0">C15&lt;&gt;0</f>
        <v>0</v>
      </c>
      <c r="T15" s="27" t="b">
        <f>NOT(ISBLANK(L15))</f>
        <v>0</v>
      </c>
      <c r="U15" s="27" t="b">
        <f t="shared" ref="U15:U26" si="1">COUNTIF($C$15:$C$26,C15)&gt;1</f>
        <v>0</v>
      </c>
      <c r="V15" s="27" t="b">
        <f>S15=T15</f>
        <v>1</v>
      </c>
      <c r="W15" s="28" t="b">
        <f>L15&gt;200</f>
        <v>0</v>
      </c>
      <c r="X15" s="28" t="b">
        <f>M15&lt;=$X$13</f>
        <v>1</v>
      </c>
      <c r="Y15" s="28" t="b">
        <f>M15=0</f>
        <v>1</v>
      </c>
      <c r="Z15" s="29" t="e">
        <f>L15&lt;=$Z$13</f>
        <v>#N/A</v>
      </c>
      <c r="AA15" s="30" t="str">
        <f>MID($C15,1,1)</f>
        <v/>
      </c>
      <c r="AB15" s="31" t="str">
        <f>IFERROR(AA15*$AB$14,"")</f>
        <v/>
      </c>
      <c r="AC15" s="30" t="str">
        <f>MID($C15,2,1)</f>
        <v/>
      </c>
      <c r="AD15" s="31" t="str">
        <f>IFERROR(AC15*$AD$14,"")</f>
        <v/>
      </c>
      <c r="AE15" s="30" t="str">
        <f>MID($C15,3,1)</f>
        <v/>
      </c>
      <c r="AF15" s="31" t="str">
        <f>IFERROR(AE15*$AF$14,"")</f>
        <v/>
      </c>
      <c r="AG15" s="30" t="str">
        <f>MID($C15,5,1)</f>
        <v/>
      </c>
      <c r="AH15" s="31" t="str">
        <f>IFERROR(AG15*$AH$14,"")</f>
        <v/>
      </c>
      <c r="AI15" s="30" t="str">
        <f>MID($C15,6,1)</f>
        <v/>
      </c>
      <c r="AJ15" s="31" t="str">
        <f>IFERROR(AI15*$AJ$14,"")</f>
        <v/>
      </c>
      <c r="AK15" s="30" t="str">
        <f>MID($C15,7,1)</f>
        <v/>
      </c>
      <c r="AL15" s="31" t="str">
        <f>IFERROR(AK15*$AL$14,"")</f>
        <v/>
      </c>
      <c r="AM15" s="30" t="str">
        <f>MID($C15,8,1)</f>
        <v/>
      </c>
      <c r="AN15" s="31" t="str">
        <f>IFERROR(AM15*$AN$14,"")</f>
        <v/>
      </c>
      <c r="AO15" s="30" t="str">
        <f>MID($C15,10,1)</f>
        <v/>
      </c>
      <c r="AP15" s="31" t="str">
        <f>IFERROR(AO15*$AP$14,"")</f>
        <v/>
      </c>
      <c r="AQ15" s="30" t="str">
        <f>MID($C15,11,1)</f>
        <v/>
      </c>
      <c r="AR15" s="31" t="str">
        <f>IFERROR(AQ15*$AR$14,"")</f>
        <v/>
      </c>
      <c r="AS15" s="30" t="str">
        <f>MID($C15,12,1)</f>
        <v/>
      </c>
      <c r="AT15" s="31" t="str">
        <f>IFERROR(AS15*$AT$14,"")</f>
        <v/>
      </c>
      <c r="AU15" s="30" t="str">
        <f>MID($C15,13,1)</f>
        <v/>
      </c>
      <c r="AV15" s="31" t="str">
        <f>IFERROR(AU15*$AV$14,"")</f>
        <v/>
      </c>
      <c r="AW15" s="30" t="str">
        <f>MID($C15,15,1)</f>
        <v/>
      </c>
      <c r="AX15" s="31" t="str">
        <f>IFERROR(AW15*$AX$14,"")</f>
        <v/>
      </c>
      <c r="AY15" s="32" t="str">
        <f>MID($C15,16,1)</f>
        <v/>
      </c>
      <c r="AZ15" s="33">
        <f>SUM(AB15,AD15,AF15,AH15,AJ15,AL15,AN15,AP15,AR15,AT15,AV15,AX15)</f>
        <v>0</v>
      </c>
      <c r="BA15" s="34">
        <f>ROUNDUP(AZ15,-1)</f>
        <v>0</v>
      </c>
      <c r="BB15" s="35">
        <f>BA15-AZ15</f>
        <v>0</v>
      </c>
      <c r="BC15" s="36" t="str">
        <f>IFERROR(BB15-AY15,"")</f>
        <v/>
      </c>
      <c r="BD15" s="37" t="b">
        <f>BC15=0</f>
        <v>0</v>
      </c>
    </row>
    <row r="16" spans="1:78" ht="25.35" customHeight="1" x14ac:dyDescent="0.2">
      <c r="A16" s="2"/>
      <c r="B16" s="3"/>
      <c r="C16" s="82"/>
      <c r="D16" s="98"/>
      <c r="E16" s="102"/>
      <c r="F16" s="83"/>
      <c r="G16" s="83"/>
      <c r="H16" s="83"/>
      <c r="I16" s="83"/>
      <c r="J16" s="83"/>
      <c r="K16" s="83"/>
      <c r="L16" s="84"/>
      <c r="M16" s="84"/>
      <c r="N16" s="84"/>
      <c r="O16" s="38"/>
      <c r="Q16" s="71" t="str">
        <f>IF(T16,IF(U16,Listes!$A$16,IF(NOT(S16),Listes!$A$17,IF(NOT(BD16),Listes!$A$18,IF(NOT(W16),Listes!$A$19,IF(NOT(X16),Listes!$A$20,IF(Y16,Listes!$A$21,"")))))),"")</f>
        <v/>
      </c>
      <c r="R16" s="25"/>
      <c r="S16" s="26" t="b">
        <f t="shared" si="0"/>
        <v>0</v>
      </c>
      <c r="T16" s="27" t="b">
        <f t="shared" ref="T16:T26" si="2">NOT(ISBLANK(L16))</f>
        <v>0</v>
      </c>
      <c r="U16" s="27" t="b">
        <f t="shared" si="1"/>
        <v>0</v>
      </c>
      <c r="V16" s="27" t="b">
        <f t="shared" ref="V16:V26" si="3">S16=T16</f>
        <v>1</v>
      </c>
      <c r="W16" s="28" t="b">
        <f t="shared" ref="W16:W26" si="4">L16&gt;200</f>
        <v>0</v>
      </c>
      <c r="X16" s="28" t="b">
        <f t="shared" ref="X16:X26" si="5">M16&lt;=$X$13</f>
        <v>1</v>
      </c>
      <c r="Y16" s="28" t="b">
        <f t="shared" ref="Y16:Y26" si="6">M16=0</f>
        <v>1</v>
      </c>
      <c r="Z16" s="29" t="e">
        <f t="shared" ref="Z16:Z26" si="7">L16&lt;=$Z$13</f>
        <v>#N/A</v>
      </c>
      <c r="AA16" s="39" t="str">
        <f t="shared" ref="AA16:AA26" si="8">MID($C16,1,1)</f>
        <v/>
      </c>
      <c r="AB16" s="40" t="str">
        <f t="shared" ref="AB16:AB26" si="9">IFERROR(AA16*$AB$14,"")</f>
        <v/>
      </c>
      <c r="AC16" s="39" t="str">
        <f t="shared" ref="AC16:AC26" si="10">MID($C16,2,1)</f>
        <v/>
      </c>
      <c r="AD16" s="40" t="str">
        <f t="shared" ref="AD16:AD26" si="11">IFERROR(AC16*$AD$14,"")</f>
        <v/>
      </c>
      <c r="AE16" s="39" t="str">
        <f t="shared" ref="AE16:AE26" si="12">MID($C16,3,1)</f>
        <v/>
      </c>
      <c r="AF16" s="40" t="str">
        <f t="shared" ref="AF16:AF26" si="13">IFERROR(AE16*$AF$14,"")</f>
        <v/>
      </c>
      <c r="AG16" s="39" t="str">
        <f t="shared" ref="AG16:AG26" si="14">MID($C16,5,1)</f>
        <v/>
      </c>
      <c r="AH16" s="40" t="str">
        <f t="shared" ref="AH16:AH26" si="15">IFERROR(AG16*$AH$14,"")</f>
        <v/>
      </c>
      <c r="AI16" s="39" t="str">
        <f t="shared" ref="AI16:AI26" si="16">MID($C16,6,1)</f>
        <v/>
      </c>
      <c r="AJ16" s="40" t="str">
        <f t="shared" ref="AJ16:AJ26" si="17">IFERROR(AI16*$AJ$14,"")</f>
        <v/>
      </c>
      <c r="AK16" s="39" t="str">
        <f t="shared" ref="AK16:AK26" si="18">MID($C16,7,1)</f>
        <v/>
      </c>
      <c r="AL16" s="40" t="str">
        <f t="shared" ref="AL16:AL26" si="19">IFERROR(AK16*$AL$14,"")</f>
        <v/>
      </c>
      <c r="AM16" s="39" t="str">
        <f t="shared" ref="AM16:AM26" si="20">MID($C16,8,1)</f>
        <v/>
      </c>
      <c r="AN16" s="40" t="str">
        <f t="shared" ref="AN16:AN26" si="21">IFERROR(AM16*$AN$14,"")</f>
        <v/>
      </c>
      <c r="AO16" s="39" t="str">
        <f t="shared" ref="AO16:AO26" si="22">MID($C16,10,1)</f>
        <v/>
      </c>
      <c r="AP16" s="40" t="str">
        <f t="shared" ref="AP16:AP26" si="23">IFERROR(AO16*$AP$14,"")</f>
        <v/>
      </c>
      <c r="AQ16" s="39" t="str">
        <f t="shared" ref="AQ16:AQ26" si="24">MID($C16,11,1)</f>
        <v/>
      </c>
      <c r="AR16" s="40" t="str">
        <f t="shared" ref="AR16:AR26" si="25">IFERROR(AQ16*$AR$14,"")</f>
        <v/>
      </c>
      <c r="AS16" s="39" t="str">
        <f t="shared" ref="AS16:AS26" si="26">MID($C16,12,1)</f>
        <v/>
      </c>
      <c r="AT16" s="40" t="str">
        <f t="shared" ref="AT16:AT26" si="27">IFERROR(AS16*$AT$14,"")</f>
        <v/>
      </c>
      <c r="AU16" s="39" t="str">
        <f t="shared" ref="AU16:AU26" si="28">MID($C16,13,1)</f>
        <v/>
      </c>
      <c r="AV16" s="40" t="str">
        <f t="shared" ref="AV16:AV26" si="29">IFERROR(AU16*$AV$14,"")</f>
        <v/>
      </c>
      <c r="AW16" s="39" t="str">
        <f t="shared" ref="AW16:AW26" si="30">MID($C16,15,1)</f>
        <v/>
      </c>
      <c r="AX16" s="40" t="str">
        <f t="shared" ref="AX16:AX26" si="31">IFERROR(AW16*$AX$14,"")</f>
        <v/>
      </c>
      <c r="AY16" s="41" t="str">
        <f t="shared" ref="AY16:AY26" si="32">MID($C16,16,1)</f>
        <v/>
      </c>
      <c r="AZ16" s="42">
        <f t="shared" ref="AZ16:AZ26" si="33">SUM(AB16,AD16,AF16,AH16,AJ16,AL16,AN16,AP16,AR16,AT16,AV16,AX16)</f>
        <v>0</v>
      </c>
      <c r="BA16" s="43">
        <f t="shared" ref="BA16:BA26" si="34">ROUNDUP(AZ16,-1)</f>
        <v>0</v>
      </c>
      <c r="BB16" s="44">
        <f t="shared" ref="BB16:BB26" si="35">BA16-AZ16</f>
        <v>0</v>
      </c>
      <c r="BC16" s="45" t="str">
        <f t="shared" ref="BC16:BC26" si="36">IFERROR(BB16-AY16,"")</f>
        <v/>
      </c>
      <c r="BD16" s="28" t="b">
        <f t="shared" ref="BD16:BD26" si="37">BC16=0</f>
        <v>0</v>
      </c>
    </row>
    <row r="17" spans="1:56" ht="25.35" customHeight="1" x14ac:dyDescent="0.2">
      <c r="A17" s="2"/>
      <c r="B17" s="3"/>
      <c r="C17" s="85"/>
      <c r="D17" s="99"/>
      <c r="E17" s="103"/>
      <c r="F17" s="86"/>
      <c r="G17" s="86"/>
      <c r="H17" s="86"/>
      <c r="I17" s="86"/>
      <c r="J17" s="86"/>
      <c r="K17" s="86"/>
      <c r="L17" s="87"/>
      <c r="M17" s="87"/>
      <c r="N17" s="87"/>
      <c r="O17" s="38"/>
      <c r="Q17" s="71" t="str">
        <f>IF(T17,IF(U17,Listes!$A$16,IF(NOT(S17),Listes!$A$17,IF(NOT(BD17),Listes!$A$18,IF(NOT(W17),Listes!$A$19,IF(NOT(X17),Listes!$A$20,IF(Y17,Listes!$A$21,"")))))),"")</f>
        <v/>
      </c>
      <c r="R17" s="25"/>
      <c r="S17" s="26" t="b">
        <f t="shared" si="0"/>
        <v>0</v>
      </c>
      <c r="T17" s="27" t="b">
        <f t="shared" si="2"/>
        <v>0</v>
      </c>
      <c r="U17" s="27" t="b">
        <f t="shared" si="1"/>
        <v>0</v>
      </c>
      <c r="V17" s="27" t="b">
        <f t="shared" si="3"/>
        <v>1</v>
      </c>
      <c r="W17" s="28" t="b">
        <f t="shared" si="4"/>
        <v>0</v>
      </c>
      <c r="X17" s="28" t="b">
        <f t="shared" si="5"/>
        <v>1</v>
      </c>
      <c r="Y17" s="28" t="b">
        <f t="shared" si="6"/>
        <v>1</v>
      </c>
      <c r="Z17" s="29" t="e">
        <f t="shared" si="7"/>
        <v>#N/A</v>
      </c>
      <c r="AA17" s="39" t="str">
        <f t="shared" si="8"/>
        <v/>
      </c>
      <c r="AB17" s="40" t="str">
        <f t="shared" si="9"/>
        <v/>
      </c>
      <c r="AC17" s="39" t="str">
        <f t="shared" si="10"/>
        <v/>
      </c>
      <c r="AD17" s="40" t="str">
        <f t="shared" si="11"/>
        <v/>
      </c>
      <c r="AE17" s="39" t="str">
        <f t="shared" si="12"/>
        <v/>
      </c>
      <c r="AF17" s="40" t="str">
        <f t="shared" si="13"/>
        <v/>
      </c>
      <c r="AG17" s="39" t="str">
        <f t="shared" si="14"/>
        <v/>
      </c>
      <c r="AH17" s="40" t="str">
        <f t="shared" si="15"/>
        <v/>
      </c>
      <c r="AI17" s="39" t="str">
        <f t="shared" si="16"/>
        <v/>
      </c>
      <c r="AJ17" s="40" t="str">
        <f t="shared" si="17"/>
        <v/>
      </c>
      <c r="AK17" s="39" t="str">
        <f t="shared" si="18"/>
        <v/>
      </c>
      <c r="AL17" s="40" t="str">
        <f t="shared" si="19"/>
        <v/>
      </c>
      <c r="AM17" s="39" t="str">
        <f t="shared" si="20"/>
        <v/>
      </c>
      <c r="AN17" s="40" t="str">
        <f t="shared" si="21"/>
        <v/>
      </c>
      <c r="AO17" s="39" t="str">
        <f t="shared" si="22"/>
        <v/>
      </c>
      <c r="AP17" s="40" t="str">
        <f t="shared" si="23"/>
        <v/>
      </c>
      <c r="AQ17" s="39" t="str">
        <f t="shared" si="24"/>
        <v/>
      </c>
      <c r="AR17" s="40" t="str">
        <f t="shared" si="25"/>
        <v/>
      </c>
      <c r="AS17" s="39" t="str">
        <f t="shared" si="26"/>
        <v/>
      </c>
      <c r="AT17" s="40" t="str">
        <f t="shared" si="27"/>
        <v/>
      </c>
      <c r="AU17" s="39" t="str">
        <f t="shared" si="28"/>
        <v/>
      </c>
      <c r="AV17" s="40" t="str">
        <f t="shared" si="29"/>
        <v/>
      </c>
      <c r="AW17" s="39" t="str">
        <f t="shared" si="30"/>
        <v/>
      </c>
      <c r="AX17" s="40" t="str">
        <f t="shared" si="31"/>
        <v/>
      </c>
      <c r="AY17" s="41" t="str">
        <f t="shared" si="32"/>
        <v/>
      </c>
      <c r="AZ17" s="42">
        <f t="shared" si="33"/>
        <v>0</v>
      </c>
      <c r="BA17" s="43">
        <f t="shared" si="34"/>
        <v>0</v>
      </c>
      <c r="BB17" s="44">
        <f t="shared" si="35"/>
        <v>0</v>
      </c>
      <c r="BC17" s="45" t="str">
        <f t="shared" si="36"/>
        <v/>
      </c>
      <c r="BD17" s="28" t="b">
        <f t="shared" si="37"/>
        <v>0</v>
      </c>
    </row>
    <row r="18" spans="1:56" ht="25.35" customHeight="1" x14ac:dyDescent="0.2">
      <c r="A18" s="2"/>
      <c r="B18" s="3"/>
      <c r="C18" s="82"/>
      <c r="D18" s="98"/>
      <c r="E18" s="102"/>
      <c r="F18" s="83"/>
      <c r="G18" s="83"/>
      <c r="H18" s="83"/>
      <c r="I18" s="83"/>
      <c r="J18" s="83"/>
      <c r="K18" s="83"/>
      <c r="L18" s="84"/>
      <c r="M18" s="84"/>
      <c r="N18" s="84"/>
      <c r="O18" s="38"/>
      <c r="Q18" s="71" t="str">
        <f>IF(T18,IF(U18,Listes!$A$16,IF(NOT(S18),Listes!$A$17,IF(NOT(BD18),Listes!$A$18,IF(NOT(W18),Listes!$A$19,IF(NOT(X18),Listes!$A$20,IF(Y18,Listes!$A$21,"")))))),"")</f>
        <v/>
      </c>
      <c r="R18" s="25"/>
      <c r="S18" s="26" t="b">
        <f t="shared" si="0"/>
        <v>0</v>
      </c>
      <c r="T18" s="27" t="b">
        <f t="shared" si="2"/>
        <v>0</v>
      </c>
      <c r="U18" s="27" t="b">
        <f t="shared" si="1"/>
        <v>0</v>
      </c>
      <c r="V18" s="27" t="b">
        <f t="shared" si="3"/>
        <v>1</v>
      </c>
      <c r="W18" s="28" t="b">
        <f t="shared" si="4"/>
        <v>0</v>
      </c>
      <c r="X18" s="28" t="b">
        <f t="shared" si="5"/>
        <v>1</v>
      </c>
      <c r="Y18" s="28" t="b">
        <f t="shared" si="6"/>
        <v>1</v>
      </c>
      <c r="Z18" s="29" t="e">
        <f t="shared" si="7"/>
        <v>#N/A</v>
      </c>
      <c r="AA18" s="39" t="str">
        <f t="shared" si="8"/>
        <v/>
      </c>
      <c r="AB18" s="40" t="str">
        <f t="shared" si="9"/>
        <v/>
      </c>
      <c r="AC18" s="39" t="str">
        <f t="shared" si="10"/>
        <v/>
      </c>
      <c r="AD18" s="40" t="str">
        <f t="shared" si="11"/>
        <v/>
      </c>
      <c r="AE18" s="39" t="str">
        <f t="shared" si="12"/>
        <v/>
      </c>
      <c r="AF18" s="40" t="str">
        <f t="shared" si="13"/>
        <v/>
      </c>
      <c r="AG18" s="39" t="str">
        <f t="shared" si="14"/>
        <v/>
      </c>
      <c r="AH18" s="40" t="str">
        <f t="shared" si="15"/>
        <v/>
      </c>
      <c r="AI18" s="39" t="str">
        <f t="shared" si="16"/>
        <v/>
      </c>
      <c r="AJ18" s="40" t="str">
        <f t="shared" si="17"/>
        <v/>
      </c>
      <c r="AK18" s="39" t="str">
        <f t="shared" si="18"/>
        <v/>
      </c>
      <c r="AL18" s="40" t="str">
        <f t="shared" si="19"/>
        <v/>
      </c>
      <c r="AM18" s="39" t="str">
        <f t="shared" si="20"/>
        <v/>
      </c>
      <c r="AN18" s="40" t="str">
        <f t="shared" si="21"/>
        <v/>
      </c>
      <c r="AO18" s="39" t="str">
        <f t="shared" si="22"/>
        <v/>
      </c>
      <c r="AP18" s="40" t="str">
        <f t="shared" si="23"/>
        <v/>
      </c>
      <c r="AQ18" s="39" t="str">
        <f t="shared" si="24"/>
        <v/>
      </c>
      <c r="AR18" s="40" t="str">
        <f t="shared" si="25"/>
        <v/>
      </c>
      <c r="AS18" s="39" t="str">
        <f t="shared" si="26"/>
        <v/>
      </c>
      <c r="AT18" s="40" t="str">
        <f t="shared" si="27"/>
        <v/>
      </c>
      <c r="AU18" s="39" t="str">
        <f t="shared" si="28"/>
        <v/>
      </c>
      <c r="AV18" s="40" t="str">
        <f t="shared" si="29"/>
        <v/>
      </c>
      <c r="AW18" s="39" t="str">
        <f t="shared" si="30"/>
        <v/>
      </c>
      <c r="AX18" s="40" t="str">
        <f t="shared" si="31"/>
        <v/>
      </c>
      <c r="AY18" s="41" t="str">
        <f t="shared" si="32"/>
        <v/>
      </c>
      <c r="AZ18" s="42">
        <f t="shared" si="33"/>
        <v>0</v>
      </c>
      <c r="BA18" s="43">
        <f t="shared" si="34"/>
        <v>0</v>
      </c>
      <c r="BB18" s="44">
        <f t="shared" si="35"/>
        <v>0</v>
      </c>
      <c r="BC18" s="45" t="str">
        <f t="shared" si="36"/>
        <v/>
      </c>
      <c r="BD18" s="28" t="b">
        <f t="shared" si="37"/>
        <v>0</v>
      </c>
    </row>
    <row r="19" spans="1:56" ht="25.35" customHeight="1" x14ac:dyDescent="0.2">
      <c r="A19" s="2"/>
      <c r="B19" s="3"/>
      <c r="C19" s="85"/>
      <c r="D19" s="99"/>
      <c r="E19" s="103"/>
      <c r="F19" s="86"/>
      <c r="G19" s="86"/>
      <c r="H19" s="86"/>
      <c r="I19" s="86"/>
      <c r="J19" s="86"/>
      <c r="K19" s="86"/>
      <c r="L19" s="87"/>
      <c r="M19" s="87"/>
      <c r="N19" s="87"/>
      <c r="O19" s="38"/>
      <c r="Q19" s="71" t="str">
        <f>IF(T19,IF(U19,Listes!$A$16,IF(NOT(S19),Listes!$A$17,IF(NOT(BD19),Listes!$A$18,IF(NOT(W19),Listes!$A$19,IF(NOT(X19),Listes!$A$20,IF(Y19,Listes!$A$21,"")))))),"")</f>
        <v/>
      </c>
      <c r="R19" s="25"/>
      <c r="S19" s="26" t="b">
        <f t="shared" si="0"/>
        <v>0</v>
      </c>
      <c r="T19" s="27" t="b">
        <f t="shared" si="2"/>
        <v>0</v>
      </c>
      <c r="U19" s="27" t="b">
        <f t="shared" si="1"/>
        <v>0</v>
      </c>
      <c r="V19" s="27" t="b">
        <f t="shared" si="3"/>
        <v>1</v>
      </c>
      <c r="W19" s="28" t="b">
        <f t="shared" si="4"/>
        <v>0</v>
      </c>
      <c r="X19" s="28" t="b">
        <f t="shared" si="5"/>
        <v>1</v>
      </c>
      <c r="Y19" s="28" t="b">
        <f t="shared" si="6"/>
        <v>1</v>
      </c>
      <c r="Z19" s="29" t="e">
        <f t="shared" si="7"/>
        <v>#N/A</v>
      </c>
      <c r="AA19" s="39" t="str">
        <f t="shared" si="8"/>
        <v/>
      </c>
      <c r="AB19" s="40" t="str">
        <f t="shared" si="9"/>
        <v/>
      </c>
      <c r="AC19" s="39" t="str">
        <f t="shared" si="10"/>
        <v/>
      </c>
      <c r="AD19" s="40" t="str">
        <f t="shared" si="11"/>
        <v/>
      </c>
      <c r="AE19" s="39" t="str">
        <f t="shared" si="12"/>
        <v/>
      </c>
      <c r="AF19" s="40" t="str">
        <f t="shared" si="13"/>
        <v/>
      </c>
      <c r="AG19" s="39" t="str">
        <f t="shared" si="14"/>
        <v/>
      </c>
      <c r="AH19" s="40" t="str">
        <f t="shared" si="15"/>
        <v/>
      </c>
      <c r="AI19" s="39" t="str">
        <f t="shared" si="16"/>
        <v/>
      </c>
      <c r="AJ19" s="40" t="str">
        <f t="shared" si="17"/>
        <v/>
      </c>
      <c r="AK19" s="39" t="str">
        <f t="shared" si="18"/>
        <v/>
      </c>
      <c r="AL19" s="40" t="str">
        <f t="shared" si="19"/>
        <v/>
      </c>
      <c r="AM19" s="39" t="str">
        <f t="shared" si="20"/>
        <v/>
      </c>
      <c r="AN19" s="40" t="str">
        <f t="shared" si="21"/>
        <v/>
      </c>
      <c r="AO19" s="39" t="str">
        <f t="shared" si="22"/>
        <v/>
      </c>
      <c r="AP19" s="40" t="str">
        <f t="shared" si="23"/>
        <v/>
      </c>
      <c r="AQ19" s="39" t="str">
        <f t="shared" si="24"/>
        <v/>
      </c>
      <c r="AR19" s="40" t="str">
        <f t="shared" si="25"/>
        <v/>
      </c>
      <c r="AS19" s="39" t="str">
        <f t="shared" si="26"/>
        <v/>
      </c>
      <c r="AT19" s="40" t="str">
        <f t="shared" si="27"/>
        <v/>
      </c>
      <c r="AU19" s="39" t="str">
        <f t="shared" si="28"/>
        <v/>
      </c>
      <c r="AV19" s="40" t="str">
        <f t="shared" si="29"/>
        <v/>
      </c>
      <c r="AW19" s="39" t="str">
        <f t="shared" si="30"/>
        <v/>
      </c>
      <c r="AX19" s="40" t="str">
        <f t="shared" si="31"/>
        <v/>
      </c>
      <c r="AY19" s="41" t="str">
        <f t="shared" si="32"/>
        <v/>
      </c>
      <c r="AZ19" s="42">
        <f t="shared" si="33"/>
        <v>0</v>
      </c>
      <c r="BA19" s="43">
        <f t="shared" si="34"/>
        <v>0</v>
      </c>
      <c r="BB19" s="44">
        <f t="shared" si="35"/>
        <v>0</v>
      </c>
      <c r="BC19" s="45" t="str">
        <f t="shared" si="36"/>
        <v/>
      </c>
      <c r="BD19" s="28" t="b">
        <f t="shared" si="37"/>
        <v>0</v>
      </c>
    </row>
    <row r="20" spans="1:56" ht="25.35" customHeight="1" x14ac:dyDescent="0.2">
      <c r="A20" s="2"/>
      <c r="B20" s="3"/>
      <c r="C20" s="82"/>
      <c r="D20" s="98"/>
      <c r="E20" s="102"/>
      <c r="F20" s="83"/>
      <c r="G20" s="83"/>
      <c r="H20" s="83"/>
      <c r="I20" s="83"/>
      <c r="J20" s="83"/>
      <c r="K20" s="83"/>
      <c r="L20" s="84"/>
      <c r="M20" s="84"/>
      <c r="N20" s="84"/>
      <c r="O20" s="38"/>
      <c r="Q20" s="71" t="str">
        <f>IF(T20,IF(U20,Listes!$A$16,IF(NOT(S20),Listes!$A$17,IF(NOT(BD20),Listes!$A$18,IF(NOT(W20),Listes!$A$19,IF(NOT(X20),Listes!$A$20,IF(Y20,Listes!$A$21,"")))))),"")</f>
        <v/>
      </c>
      <c r="R20" s="25"/>
      <c r="S20" s="26" t="b">
        <f t="shared" si="0"/>
        <v>0</v>
      </c>
      <c r="T20" s="27" t="b">
        <f t="shared" si="2"/>
        <v>0</v>
      </c>
      <c r="U20" s="27" t="b">
        <f t="shared" si="1"/>
        <v>0</v>
      </c>
      <c r="V20" s="27" t="b">
        <f t="shared" si="3"/>
        <v>1</v>
      </c>
      <c r="W20" s="28" t="b">
        <f t="shared" si="4"/>
        <v>0</v>
      </c>
      <c r="X20" s="28" t="b">
        <f t="shared" si="5"/>
        <v>1</v>
      </c>
      <c r="Y20" s="28" t="b">
        <f t="shared" si="6"/>
        <v>1</v>
      </c>
      <c r="Z20" s="29" t="e">
        <f t="shared" si="7"/>
        <v>#N/A</v>
      </c>
      <c r="AA20" s="39" t="str">
        <f t="shared" si="8"/>
        <v/>
      </c>
      <c r="AB20" s="40" t="str">
        <f t="shared" si="9"/>
        <v/>
      </c>
      <c r="AC20" s="39" t="str">
        <f t="shared" si="10"/>
        <v/>
      </c>
      <c r="AD20" s="40" t="str">
        <f t="shared" si="11"/>
        <v/>
      </c>
      <c r="AE20" s="39" t="str">
        <f t="shared" si="12"/>
        <v/>
      </c>
      <c r="AF20" s="40" t="str">
        <f t="shared" si="13"/>
        <v/>
      </c>
      <c r="AG20" s="39" t="str">
        <f t="shared" si="14"/>
        <v/>
      </c>
      <c r="AH20" s="40" t="str">
        <f t="shared" si="15"/>
        <v/>
      </c>
      <c r="AI20" s="39" t="str">
        <f t="shared" si="16"/>
        <v/>
      </c>
      <c r="AJ20" s="40" t="str">
        <f t="shared" si="17"/>
        <v/>
      </c>
      <c r="AK20" s="39" t="str">
        <f t="shared" si="18"/>
        <v/>
      </c>
      <c r="AL20" s="40" t="str">
        <f t="shared" si="19"/>
        <v/>
      </c>
      <c r="AM20" s="39" t="str">
        <f t="shared" si="20"/>
        <v/>
      </c>
      <c r="AN20" s="40" t="str">
        <f t="shared" si="21"/>
        <v/>
      </c>
      <c r="AO20" s="39" t="str">
        <f t="shared" si="22"/>
        <v/>
      </c>
      <c r="AP20" s="40" t="str">
        <f t="shared" si="23"/>
        <v/>
      </c>
      <c r="AQ20" s="39" t="str">
        <f t="shared" si="24"/>
        <v/>
      </c>
      <c r="AR20" s="40" t="str">
        <f t="shared" si="25"/>
        <v/>
      </c>
      <c r="AS20" s="39" t="str">
        <f t="shared" si="26"/>
        <v/>
      </c>
      <c r="AT20" s="40" t="str">
        <f t="shared" si="27"/>
        <v/>
      </c>
      <c r="AU20" s="39" t="str">
        <f t="shared" si="28"/>
        <v/>
      </c>
      <c r="AV20" s="40" t="str">
        <f t="shared" si="29"/>
        <v/>
      </c>
      <c r="AW20" s="39" t="str">
        <f t="shared" si="30"/>
        <v/>
      </c>
      <c r="AX20" s="40" t="str">
        <f t="shared" si="31"/>
        <v/>
      </c>
      <c r="AY20" s="41" t="str">
        <f t="shared" si="32"/>
        <v/>
      </c>
      <c r="AZ20" s="42">
        <f t="shared" si="33"/>
        <v>0</v>
      </c>
      <c r="BA20" s="43">
        <f t="shared" si="34"/>
        <v>0</v>
      </c>
      <c r="BB20" s="44">
        <f t="shared" si="35"/>
        <v>0</v>
      </c>
      <c r="BC20" s="45" t="str">
        <f t="shared" si="36"/>
        <v/>
      </c>
      <c r="BD20" s="28" t="b">
        <f t="shared" si="37"/>
        <v>0</v>
      </c>
    </row>
    <row r="21" spans="1:56" ht="25.35" customHeight="1" x14ac:dyDescent="0.2">
      <c r="A21" s="2"/>
      <c r="B21" s="3"/>
      <c r="C21" s="85"/>
      <c r="D21" s="99"/>
      <c r="E21" s="103"/>
      <c r="F21" s="86"/>
      <c r="G21" s="86"/>
      <c r="H21" s="86"/>
      <c r="I21" s="86"/>
      <c r="J21" s="86"/>
      <c r="K21" s="86"/>
      <c r="L21" s="87"/>
      <c r="M21" s="87"/>
      <c r="N21" s="87"/>
      <c r="O21" s="38"/>
      <c r="Q21" s="71" t="str">
        <f>IF(T21,IF(U21,Listes!$A$16,IF(NOT(S21),Listes!$A$17,IF(NOT(BD21),Listes!$A$18,IF(NOT(W21),Listes!$A$19,IF(NOT(X21),Listes!$A$20,IF(Y21,Listes!$A$21,"")))))),"")</f>
        <v/>
      </c>
      <c r="R21" s="25"/>
      <c r="S21" s="26" t="b">
        <f t="shared" si="0"/>
        <v>0</v>
      </c>
      <c r="T21" s="27" t="b">
        <f t="shared" si="2"/>
        <v>0</v>
      </c>
      <c r="U21" s="27" t="b">
        <f t="shared" si="1"/>
        <v>0</v>
      </c>
      <c r="V21" s="27" t="b">
        <f t="shared" si="3"/>
        <v>1</v>
      </c>
      <c r="W21" s="28" t="b">
        <f t="shared" si="4"/>
        <v>0</v>
      </c>
      <c r="X21" s="28" t="b">
        <f t="shared" si="5"/>
        <v>1</v>
      </c>
      <c r="Y21" s="28" t="b">
        <f t="shared" si="6"/>
        <v>1</v>
      </c>
      <c r="Z21" s="29" t="e">
        <f t="shared" si="7"/>
        <v>#N/A</v>
      </c>
      <c r="AA21" s="39" t="str">
        <f t="shared" si="8"/>
        <v/>
      </c>
      <c r="AB21" s="40" t="str">
        <f t="shared" si="9"/>
        <v/>
      </c>
      <c r="AC21" s="39" t="str">
        <f t="shared" si="10"/>
        <v/>
      </c>
      <c r="AD21" s="40" t="str">
        <f t="shared" si="11"/>
        <v/>
      </c>
      <c r="AE21" s="39" t="str">
        <f t="shared" si="12"/>
        <v/>
      </c>
      <c r="AF21" s="40" t="str">
        <f t="shared" si="13"/>
        <v/>
      </c>
      <c r="AG21" s="39" t="str">
        <f t="shared" si="14"/>
        <v/>
      </c>
      <c r="AH21" s="40" t="str">
        <f t="shared" si="15"/>
        <v/>
      </c>
      <c r="AI21" s="39" t="str">
        <f t="shared" si="16"/>
        <v/>
      </c>
      <c r="AJ21" s="40" t="str">
        <f t="shared" si="17"/>
        <v/>
      </c>
      <c r="AK21" s="39" t="str">
        <f t="shared" si="18"/>
        <v/>
      </c>
      <c r="AL21" s="40" t="str">
        <f t="shared" si="19"/>
        <v/>
      </c>
      <c r="AM21" s="39" t="str">
        <f t="shared" si="20"/>
        <v/>
      </c>
      <c r="AN21" s="40" t="str">
        <f t="shared" si="21"/>
        <v/>
      </c>
      <c r="AO21" s="39" t="str">
        <f t="shared" si="22"/>
        <v/>
      </c>
      <c r="AP21" s="40" t="str">
        <f t="shared" si="23"/>
        <v/>
      </c>
      <c r="AQ21" s="39" t="str">
        <f t="shared" si="24"/>
        <v/>
      </c>
      <c r="AR21" s="40" t="str">
        <f t="shared" si="25"/>
        <v/>
      </c>
      <c r="AS21" s="39" t="str">
        <f t="shared" si="26"/>
        <v/>
      </c>
      <c r="AT21" s="40" t="str">
        <f t="shared" si="27"/>
        <v/>
      </c>
      <c r="AU21" s="39" t="str">
        <f t="shared" si="28"/>
        <v/>
      </c>
      <c r="AV21" s="40" t="str">
        <f t="shared" si="29"/>
        <v/>
      </c>
      <c r="AW21" s="39" t="str">
        <f t="shared" si="30"/>
        <v/>
      </c>
      <c r="AX21" s="40" t="str">
        <f t="shared" si="31"/>
        <v/>
      </c>
      <c r="AY21" s="41" t="str">
        <f t="shared" si="32"/>
        <v/>
      </c>
      <c r="AZ21" s="42">
        <f t="shared" si="33"/>
        <v>0</v>
      </c>
      <c r="BA21" s="43">
        <f t="shared" si="34"/>
        <v>0</v>
      </c>
      <c r="BB21" s="44">
        <f t="shared" si="35"/>
        <v>0</v>
      </c>
      <c r="BC21" s="45" t="str">
        <f t="shared" si="36"/>
        <v/>
      </c>
      <c r="BD21" s="28" t="b">
        <f t="shared" si="37"/>
        <v>0</v>
      </c>
    </row>
    <row r="22" spans="1:56" ht="25.35" customHeight="1" x14ac:dyDescent="0.2">
      <c r="A22" s="2"/>
      <c r="B22" s="3"/>
      <c r="C22" s="82"/>
      <c r="D22" s="98"/>
      <c r="E22" s="102"/>
      <c r="F22" s="83"/>
      <c r="G22" s="83"/>
      <c r="H22" s="83"/>
      <c r="I22" s="83"/>
      <c r="J22" s="83"/>
      <c r="K22" s="83"/>
      <c r="L22" s="84"/>
      <c r="M22" s="84"/>
      <c r="N22" s="84"/>
      <c r="O22" s="38"/>
      <c r="Q22" s="71" t="str">
        <f>IF(T22,IF(U22,Listes!$A$16,IF(NOT(S22),Listes!$A$17,IF(NOT(BD22),Listes!$A$18,IF(NOT(W22),Listes!$A$19,IF(NOT(X22),Listes!$A$20,IF(Y22,Listes!$A$21,"")))))),"")</f>
        <v/>
      </c>
      <c r="R22" s="25"/>
      <c r="S22" s="26" t="b">
        <f t="shared" si="0"/>
        <v>0</v>
      </c>
      <c r="T22" s="27" t="b">
        <f t="shared" si="2"/>
        <v>0</v>
      </c>
      <c r="U22" s="27" t="b">
        <f t="shared" si="1"/>
        <v>0</v>
      </c>
      <c r="V22" s="27" t="b">
        <f t="shared" si="3"/>
        <v>1</v>
      </c>
      <c r="W22" s="28" t="b">
        <f t="shared" si="4"/>
        <v>0</v>
      </c>
      <c r="X22" s="28" t="b">
        <f t="shared" si="5"/>
        <v>1</v>
      </c>
      <c r="Y22" s="28" t="b">
        <f t="shared" si="6"/>
        <v>1</v>
      </c>
      <c r="Z22" s="29" t="e">
        <f t="shared" si="7"/>
        <v>#N/A</v>
      </c>
      <c r="AA22" s="39" t="str">
        <f t="shared" si="8"/>
        <v/>
      </c>
      <c r="AB22" s="40" t="str">
        <f t="shared" si="9"/>
        <v/>
      </c>
      <c r="AC22" s="39" t="str">
        <f t="shared" si="10"/>
        <v/>
      </c>
      <c r="AD22" s="40" t="str">
        <f t="shared" si="11"/>
        <v/>
      </c>
      <c r="AE22" s="39" t="str">
        <f t="shared" si="12"/>
        <v/>
      </c>
      <c r="AF22" s="40" t="str">
        <f t="shared" si="13"/>
        <v/>
      </c>
      <c r="AG22" s="39" t="str">
        <f t="shared" si="14"/>
        <v/>
      </c>
      <c r="AH22" s="40" t="str">
        <f t="shared" si="15"/>
        <v/>
      </c>
      <c r="AI22" s="39" t="str">
        <f t="shared" si="16"/>
        <v/>
      </c>
      <c r="AJ22" s="40" t="str">
        <f t="shared" si="17"/>
        <v/>
      </c>
      <c r="AK22" s="39" t="str">
        <f t="shared" si="18"/>
        <v/>
      </c>
      <c r="AL22" s="40" t="str">
        <f t="shared" si="19"/>
        <v/>
      </c>
      <c r="AM22" s="39" t="str">
        <f t="shared" si="20"/>
        <v/>
      </c>
      <c r="AN22" s="40" t="str">
        <f t="shared" si="21"/>
        <v/>
      </c>
      <c r="AO22" s="39" t="str">
        <f t="shared" si="22"/>
        <v/>
      </c>
      <c r="AP22" s="40" t="str">
        <f t="shared" si="23"/>
        <v/>
      </c>
      <c r="AQ22" s="39" t="str">
        <f t="shared" si="24"/>
        <v/>
      </c>
      <c r="AR22" s="40" t="str">
        <f t="shared" si="25"/>
        <v/>
      </c>
      <c r="AS22" s="39" t="str">
        <f t="shared" si="26"/>
        <v/>
      </c>
      <c r="AT22" s="40" t="str">
        <f t="shared" si="27"/>
        <v/>
      </c>
      <c r="AU22" s="39" t="str">
        <f t="shared" si="28"/>
        <v/>
      </c>
      <c r="AV22" s="40" t="str">
        <f t="shared" si="29"/>
        <v/>
      </c>
      <c r="AW22" s="39" t="str">
        <f t="shared" si="30"/>
        <v/>
      </c>
      <c r="AX22" s="40" t="str">
        <f t="shared" si="31"/>
        <v/>
      </c>
      <c r="AY22" s="41" t="str">
        <f t="shared" si="32"/>
        <v/>
      </c>
      <c r="AZ22" s="42">
        <f t="shared" si="33"/>
        <v>0</v>
      </c>
      <c r="BA22" s="43">
        <f t="shared" si="34"/>
        <v>0</v>
      </c>
      <c r="BB22" s="44">
        <f t="shared" si="35"/>
        <v>0</v>
      </c>
      <c r="BC22" s="45" t="str">
        <f t="shared" si="36"/>
        <v/>
      </c>
      <c r="BD22" s="28" t="b">
        <f t="shared" si="37"/>
        <v>0</v>
      </c>
    </row>
    <row r="23" spans="1:56" ht="25.35" customHeight="1" x14ac:dyDescent="0.2">
      <c r="A23" s="2"/>
      <c r="B23" s="3"/>
      <c r="C23" s="85"/>
      <c r="D23" s="99"/>
      <c r="E23" s="103"/>
      <c r="F23" s="86"/>
      <c r="G23" s="86"/>
      <c r="H23" s="86"/>
      <c r="I23" s="86"/>
      <c r="J23" s="86"/>
      <c r="K23" s="86"/>
      <c r="L23" s="87"/>
      <c r="M23" s="87"/>
      <c r="N23" s="87"/>
      <c r="O23" s="38"/>
      <c r="Q23" s="71" t="str">
        <f>IF(T23,IF(U23,Listes!$A$16,IF(NOT(S23),Listes!$A$17,IF(NOT(BD23),Listes!$A$18,IF(NOT(W23),Listes!$A$19,IF(NOT(X23),Listes!$A$20,IF(Y23,Listes!$A$21,"")))))),"")</f>
        <v/>
      </c>
      <c r="R23" s="25"/>
      <c r="S23" s="26" t="b">
        <f t="shared" si="0"/>
        <v>0</v>
      </c>
      <c r="T23" s="27" t="b">
        <f t="shared" si="2"/>
        <v>0</v>
      </c>
      <c r="U23" s="27" t="b">
        <f t="shared" si="1"/>
        <v>0</v>
      </c>
      <c r="V23" s="27" t="b">
        <f t="shared" si="3"/>
        <v>1</v>
      </c>
      <c r="W23" s="28" t="b">
        <f t="shared" si="4"/>
        <v>0</v>
      </c>
      <c r="X23" s="28" t="b">
        <f t="shared" si="5"/>
        <v>1</v>
      </c>
      <c r="Y23" s="28" t="b">
        <f t="shared" si="6"/>
        <v>1</v>
      </c>
      <c r="Z23" s="29" t="e">
        <f t="shared" si="7"/>
        <v>#N/A</v>
      </c>
      <c r="AA23" s="39" t="str">
        <f t="shared" si="8"/>
        <v/>
      </c>
      <c r="AB23" s="40" t="str">
        <f t="shared" si="9"/>
        <v/>
      </c>
      <c r="AC23" s="39" t="str">
        <f t="shared" si="10"/>
        <v/>
      </c>
      <c r="AD23" s="40" t="str">
        <f t="shared" si="11"/>
        <v/>
      </c>
      <c r="AE23" s="39" t="str">
        <f t="shared" si="12"/>
        <v/>
      </c>
      <c r="AF23" s="40" t="str">
        <f t="shared" si="13"/>
        <v/>
      </c>
      <c r="AG23" s="39" t="str">
        <f t="shared" si="14"/>
        <v/>
      </c>
      <c r="AH23" s="40" t="str">
        <f t="shared" si="15"/>
        <v/>
      </c>
      <c r="AI23" s="39" t="str">
        <f t="shared" si="16"/>
        <v/>
      </c>
      <c r="AJ23" s="40" t="str">
        <f t="shared" si="17"/>
        <v/>
      </c>
      <c r="AK23" s="39" t="str">
        <f t="shared" si="18"/>
        <v/>
      </c>
      <c r="AL23" s="40" t="str">
        <f t="shared" si="19"/>
        <v/>
      </c>
      <c r="AM23" s="39" t="str">
        <f t="shared" si="20"/>
        <v/>
      </c>
      <c r="AN23" s="40" t="str">
        <f t="shared" si="21"/>
        <v/>
      </c>
      <c r="AO23" s="39" t="str">
        <f t="shared" si="22"/>
        <v/>
      </c>
      <c r="AP23" s="40" t="str">
        <f t="shared" si="23"/>
        <v/>
      </c>
      <c r="AQ23" s="39" t="str">
        <f t="shared" si="24"/>
        <v/>
      </c>
      <c r="AR23" s="40" t="str">
        <f t="shared" si="25"/>
        <v/>
      </c>
      <c r="AS23" s="39" t="str">
        <f t="shared" si="26"/>
        <v/>
      </c>
      <c r="AT23" s="40" t="str">
        <f t="shared" si="27"/>
        <v/>
      </c>
      <c r="AU23" s="39" t="str">
        <f t="shared" si="28"/>
        <v/>
      </c>
      <c r="AV23" s="40" t="str">
        <f t="shared" si="29"/>
        <v/>
      </c>
      <c r="AW23" s="39" t="str">
        <f t="shared" si="30"/>
        <v/>
      </c>
      <c r="AX23" s="40" t="str">
        <f t="shared" si="31"/>
        <v/>
      </c>
      <c r="AY23" s="41" t="str">
        <f t="shared" si="32"/>
        <v/>
      </c>
      <c r="AZ23" s="42">
        <f t="shared" si="33"/>
        <v>0</v>
      </c>
      <c r="BA23" s="43">
        <f t="shared" si="34"/>
        <v>0</v>
      </c>
      <c r="BB23" s="44">
        <f t="shared" si="35"/>
        <v>0</v>
      </c>
      <c r="BC23" s="45" t="str">
        <f t="shared" si="36"/>
        <v/>
      </c>
      <c r="BD23" s="28" t="b">
        <f t="shared" si="37"/>
        <v>0</v>
      </c>
    </row>
    <row r="24" spans="1:56" ht="25.35" customHeight="1" x14ac:dyDescent="0.2">
      <c r="A24" s="2"/>
      <c r="B24" s="3"/>
      <c r="C24" s="82"/>
      <c r="D24" s="98"/>
      <c r="E24" s="102"/>
      <c r="F24" s="83"/>
      <c r="G24" s="83"/>
      <c r="H24" s="83"/>
      <c r="I24" s="83"/>
      <c r="J24" s="83"/>
      <c r="K24" s="83"/>
      <c r="L24" s="84"/>
      <c r="M24" s="84"/>
      <c r="N24" s="84"/>
      <c r="O24" s="38"/>
      <c r="Q24" s="71" t="str">
        <f>IF(T24,IF(U24,Listes!$A$16,IF(NOT(S24),Listes!$A$17,IF(NOT(BD24),Listes!$A$18,IF(NOT(W24),Listes!$A$19,IF(NOT(X24),Listes!$A$20,IF(Y24,Listes!$A$21,"")))))),"")</f>
        <v/>
      </c>
      <c r="R24" s="25"/>
      <c r="S24" s="26" t="b">
        <f t="shared" si="0"/>
        <v>0</v>
      </c>
      <c r="T24" s="27" t="b">
        <f t="shared" si="2"/>
        <v>0</v>
      </c>
      <c r="U24" s="27" t="b">
        <f t="shared" si="1"/>
        <v>0</v>
      </c>
      <c r="V24" s="27" t="b">
        <f t="shared" si="3"/>
        <v>1</v>
      </c>
      <c r="W24" s="28" t="b">
        <f t="shared" si="4"/>
        <v>0</v>
      </c>
      <c r="X24" s="28" t="b">
        <f t="shared" si="5"/>
        <v>1</v>
      </c>
      <c r="Y24" s="28" t="b">
        <f t="shared" si="6"/>
        <v>1</v>
      </c>
      <c r="Z24" s="29" t="e">
        <f t="shared" si="7"/>
        <v>#N/A</v>
      </c>
      <c r="AA24" s="39" t="str">
        <f t="shared" si="8"/>
        <v/>
      </c>
      <c r="AB24" s="40" t="str">
        <f t="shared" si="9"/>
        <v/>
      </c>
      <c r="AC24" s="39" t="str">
        <f t="shared" si="10"/>
        <v/>
      </c>
      <c r="AD24" s="40" t="str">
        <f t="shared" si="11"/>
        <v/>
      </c>
      <c r="AE24" s="39" t="str">
        <f t="shared" si="12"/>
        <v/>
      </c>
      <c r="AF24" s="40" t="str">
        <f t="shared" si="13"/>
        <v/>
      </c>
      <c r="AG24" s="39" t="str">
        <f t="shared" si="14"/>
        <v/>
      </c>
      <c r="AH24" s="40" t="str">
        <f t="shared" si="15"/>
        <v/>
      </c>
      <c r="AI24" s="39" t="str">
        <f t="shared" si="16"/>
        <v/>
      </c>
      <c r="AJ24" s="40" t="str">
        <f t="shared" si="17"/>
        <v/>
      </c>
      <c r="AK24" s="39" t="str">
        <f t="shared" si="18"/>
        <v/>
      </c>
      <c r="AL24" s="40" t="str">
        <f t="shared" si="19"/>
        <v/>
      </c>
      <c r="AM24" s="39" t="str">
        <f t="shared" si="20"/>
        <v/>
      </c>
      <c r="AN24" s="40" t="str">
        <f t="shared" si="21"/>
        <v/>
      </c>
      <c r="AO24" s="39" t="str">
        <f t="shared" si="22"/>
        <v/>
      </c>
      <c r="AP24" s="40" t="str">
        <f t="shared" si="23"/>
        <v/>
      </c>
      <c r="AQ24" s="39" t="str">
        <f t="shared" si="24"/>
        <v/>
      </c>
      <c r="AR24" s="40" t="str">
        <f t="shared" si="25"/>
        <v/>
      </c>
      <c r="AS24" s="39" t="str">
        <f t="shared" si="26"/>
        <v/>
      </c>
      <c r="AT24" s="40" t="str">
        <f t="shared" si="27"/>
        <v/>
      </c>
      <c r="AU24" s="39" t="str">
        <f t="shared" si="28"/>
        <v/>
      </c>
      <c r="AV24" s="40" t="str">
        <f t="shared" si="29"/>
        <v/>
      </c>
      <c r="AW24" s="39" t="str">
        <f t="shared" si="30"/>
        <v/>
      </c>
      <c r="AX24" s="40" t="str">
        <f t="shared" si="31"/>
        <v/>
      </c>
      <c r="AY24" s="41" t="str">
        <f t="shared" si="32"/>
        <v/>
      </c>
      <c r="AZ24" s="42">
        <f t="shared" si="33"/>
        <v>0</v>
      </c>
      <c r="BA24" s="43">
        <f t="shared" si="34"/>
        <v>0</v>
      </c>
      <c r="BB24" s="44">
        <f t="shared" si="35"/>
        <v>0</v>
      </c>
      <c r="BC24" s="45" t="str">
        <f t="shared" si="36"/>
        <v/>
      </c>
      <c r="BD24" s="28" t="b">
        <f t="shared" si="37"/>
        <v>0</v>
      </c>
    </row>
    <row r="25" spans="1:56" ht="25.35" customHeight="1" x14ac:dyDescent="0.2">
      <c r="A25" s="2"/>
      <c r="B25" s="3"/>
      <c r="C25" s="85"/>
      <c r="D25" s="99"/>
      <c r="E25" s="103"/>
      <c r="F25" s="86"/>
      <c r="G25" s="86"/>
      <c r="H25" s="86"/>
      <c r="I25" s="86"/>
      <c r="J25" s="86"/>
      <c r="K25" s="86"/>
      <c r="L25" s="87"/>
      <c r="M25" s="87"/>
      <c r="N25" s="87"/>
      <c r="O25" s="38"/>
      <c r="Q25" s="71" t="str">
        <f>IF(T25,IF(U25,Listes!$A$16,IF(NOT(S25),Listes!$A$17,IF(NOT(BD25),Listes!$A$18,IF(NOT(W25),Listes!$A$19,IF(NOT(X25),Listes!$A$20,IF(Y25,Listes!$A$21,"")))))),"")</f>
        <v/>
      </c>
      <c r="R25" s="25"/>
      <c r="S25" s="26" t="b">
        <f t="shared" si="0"/>
        <v>0</v>
      </c>
      <c r="T25" s="27" t="b">
        <f t="shared" si="2"/>
        <v>0</v>
      </c>
      <c r="U25" s="27" t="b">
        <f t="shared" si="1"/>
        <v>0</v>
      </c>
      <c r="V25" s="27" t="b">
        <f t="shared" si="3"/>
        <v>1</v>
      </c>
      <c r="W25" s="28" t="b">
        <f t="shared" si="4"/>
        <v>0</v>
      </c>
      <c r="X25" s="28" t="b">
        <f t="shared" si="5"/>
        <v>1</v>
      </c>
      <c r="Y25" s="28" t="b">
        <f t="shared" si="6"/>
        <v>1</v>
      </c>
      <c r="Z25" s="29" t="e">
        <f t="shared" si="7"/>
        <v>#N/A</v>
      </c>
      <c r="AA25" s="39" t="str">
        <f t="shared" si="8"/>
        <v/>
      </c>
      <c r="AB25" s="40" t="str">
        <f t="shared" si="9"/>
        <v/>
      </c>
      <c r="AC25" s="39" t="str">
        <f t="shared" si="10"/>
        <v/>
      </c>
      <c r="AD25" s="40" t="str">
        <f t="shared" si="11"/>
        <v/>
      </c>
      <c r="AE25" s="39" t="str">
        <f t="shared" si="12"/>
        <v/>
      </c>
      <c r="AF25" s="40" t="str">
        <f t="shared" si="13"/>
        <v/>
      </c>
      <c r="AG25" s="39" t="str">
        <f t="shared" si="14"/>
        <v/>
      </c>
      <c r="AH25" s="40" t="str">
        <f t="shared" si="15"/>
        <v/>
      </c>
      <c r="AI25" s="39" t="str">
        <f t="shared" si="16"/>
        <v/>
      </c>
      <c r="AJ25" s="40" t="str">
        <f t="shared" si="17"/>
        <v/>
      </c>
      <c r="AK25" s="39" t="str">
        <f t="shared" si="18"/>
        <v/>
      </c>
      <c r="AL25" s="40" t="str">
        <f t="shared" si="19"/>
        <v/>
      </c>
      <c r="AM25" s="39" t="str">
        <f t="shared" si="20"/>
        <v/>
      </c>
      <c r="AN25" s="40" t="str">
        <f t="shared" si="21"/>
        <v/>
      </c>
      <c r="AO25" s="39" t="str">
        <f t="shared" si="22"/>
        <v/>
      </c>
      <c r="AP25" s="40" t="str">
        <f t="shared" si="23"/>
        <v/>
      </c>
      <c r="AQ25" s="39" t="str">
        <f t="shared" si="24"/>
        <v/>
      </c>
      <c r="AR25" s="40" t="str">
        <f t="shared" si="25"/>
        <v/>
      </c>
      <c r="AS25" s="39" t="str">
        <f t="shared" si="26"/>
        <v/>
      </c>
      <c r="AT25" s="40" t="str">
        <f t="shared" si="27"/>
        <v/>
      </c>
      <c r="AU25" s="39" t="str">
        <f t="shared" si="28"/>
        <v/>
      </c>
      <c r="AV25" s="40" t="str">
        <f t="shared" si="29"/>
        <v/>
      </c>
      <c r="AW25" s="39" t="str">
        <f t="shared" si="30"/>
        <v/>
      </c>
      <c r="AX25" s="40" t="str">
        <f t="shared" si="31"/>
        <v/>
      </c>
      <c r="AY25" s="41" t="str">
        <f t="shared" si="32"/>
        <v/>
      </c>
      <c r="AZ25" s="42">
        <f t="shared" si="33"/>
        <v>0</v>
      </c>
      <c r="BA25" s="43">
        <f t="shared" si="34"/>
        <v>0</v>
      </c>
      <c r="BB25" s="44">
        <f t="shared" si="35"/>
        <v>0</v>
      </c>
      <c r="BC25" s="45" t="str">
        <f t="shared" si="36"/>
        <v/>
      </c>
      <c r="BD25" s="28" t="b">
        <f t="shared" si="37"/>
        <v>0</v>
      </c>
    </row>
    <row r="26" spans="1:56" ht="25.35" customHeight="1" x14ac:dyDescent="0.2">
      <c r="A26" s="2"/>
      <c r="B26" s="3"/>
      <c r="C26" s="88"/>
      <c r="D26" s="100"/>
      <c r="E26" s="104"/>
      <c r="F26" s="89"/>
      <c r="G26" s="89"/>
      <c r="H26" s="89"/>
      <c r="I26" s="89"/>
      <c r="J26" s="89"/>
      <c r="K26" s="89"/>
      <c r="L26" s="90"/>
      <c r="M26" s="90"/>
      <c r="N26" s="90"/>
      <c r="O26" s="38"/>
      <c r="Q26" s="75" t="str">
        <f>IF(T26,IF(U26,Listes!$A$16,IF(NOT(S26),Listes!$A$17,IF(NOT(BD26),Listes!$A$18,IF(NOT(W26),Listes!$A$19,IF(NOT(X26),Listes!$A$20,IF(Y26,Listes!$A$21,"")))))),"")</f>
        <v/>
      </c>
      <c r="R26" s="25"/>
      <c r="S26" s="26" t="b">
        <f t="shared" si="0"/>
        <v>0</v>
      </c>
      <c r="T26" s="27" t="b">
        <f t="shared" si="2"/>
        <v>0</v>
      </c>
      <c r="U26" s="27" t="b">
        <f t="shared" si="1"/>
        <v>0</v>
      </c>
      <c r="V26" s="27" t="b">
        <f t="shared" si="3"/>
        <v>1</v>
      </c>
      <c r="W26" s="28" t="b">
        <f t="shared" si="4"/>
        <v>0</v>
      </c>
      <c r="X26" s="28" t="b">
        <f t="shared" si="5"/>
        <v>1</v>
      </c>
      <c r="Y26" s="28" t="b">
        <f t="shared" si="6"/>
        <v>1</v>
      </c>
      <c r="Z26" s="29" t="e">
        <f t="shared" si="7"/>
        <v>#N/A</v>
      </c>
      <c r="AA26" s="46" t="str">
        <f t="shared" si="8"/>
        <v/>
      </c>
      <c r="AB26" s="47" t="str">
        <f t="shared" si="9"/>
        <v/>
      </c>
      <c r="AC26" s="46" t="str">
        <f t="shared" si="10"/>
        <v/>
      </c>
      <c r="AD26" s="47" t="str">
        <f t="shared" si="11"/>
        <v/>
      </c>
      <c r="AE26" s="46" t="str">
        <f t="shared" si="12"/>
        <v/>
      </c>
      <c r="AF26" s="47" t="str">
        <f t="shared" si="13"/>
        <v/>
      </c>
      <c r="AG26" s="46" t="str">
        <f t="shared" si="14"/>
        <v/>
      </c>
      <c r="AH26" s="47" t="str">
        <f t="shared" si="15"/>
        <v/>
      </c>
      <c r="AI26" s="46" t="str">
        <f t="shared" si="16"/>
        <v/>
      </c>
      <c r="AJ26" s="47" t="str">
        <f t="shared" si="17"/>
        <v/>
      </c>
      <c r="AK26" s="46" t="str">
        <f t="shared" si="18"/>
        <v/>
      </c>
      <c r="AL26" s="47" t="str">
        <f t="shared" si="19"/>
        <v/>
      </c>
      <c r="AM26" s="46" t="str">
        <f t="shared" si="20"/>
        <v/>
      </c>
      <c r="AN26" s="47" t="str">
        <f t="shared" si="21"/>
        <v/>
      </c>
      <c r="AO26" s="46" t="str">
        <f t="shared" si="22"/>
        <v/>
      </c>
      <c r="AP26" s="47" t="str">
        <f t="shared" si="23"/>
        <v/>
      </c>
      <c r="AQ26" s="46" t="str">
        <f t="shared" si="24"/>
        <v/>
      </c>
      <c r="AR26" s="47" t="str">
        <f t="shared" si="25"/>
        <v/>
      </c>
      <c r="AS26" s="46" t="str">
        <f t="shared" si="26"/>
        <v/>
      </c>
      <c r="AT26" s="47" t="str">
        <f t="shared" si="27"/>
        <v/>
      </c>
      <c r="AU26" s="46" t="str">
        <f t="shared" si="28"/>
        <v/>
      </c>
      <c r="AV26" s="47" t="str">
        <f t="shared" si="29"/>
        <v/>
      </c>
      <c r="AW26" s="46" t="str">
        <f t="shared" si="30"/>
        <v/>
      </c>
      <c r="AX26" s="47" t="str">
        <f t="shared" si="31"/>
        <v/>
      </c>
      <c r="AY26" s="48" t="str">
        <f t="shared" si="32"/>
        <v/>
      </c>
      <c r="AZ26" s="49">
        <f t="shared" si="33"/>
        <v>0</v>
      </c>
      <c r="BA26" s="50">
        <f t="shared" si="34"/>
        <v>0</v>
      </c>
      <c r="BB26" s="51">
        <f t="shared" si="35"/>
        <v>0</v>
      </c>
      <c r="BC26" s="52" t="str">
        <f t="shared" si="36"/>
        <v/>
      </c>
      <c r="BD26" s="28" t="b">
        <f t="shared" si="37"/>
        <v>0</v>
      </c>
    </row>
    <row r="27" spans="1:56" ht="20.100000000000001" customHeight="1" x14ac:dyDescent="0.2">
      <c r="A27" s="2"/>
      <c r="B27" s="3"/>
      <c r="C27" s="4"/>
      <c r="D27" s="4"/>
      <c r="E27" s="4"/>
      <c r="F27" s="4"/>
      <c r="G27" s="4"/>
      <c r="H27" s="4"/>
      <c r="I27" s="4"/>
      <c r="J27" s="4"/>
      <c r="K27" s="4"/>
      <c r="L27" s="53"/>
      <c r="M27" s="53"/>
      <c r="N27" s="53"/>
      <c r="O27" s="38"/>
      <c r="R27" s="54"/>
      <c r="S27" s="4"/>
      <c r="T27" s="53"/>
      <c r="U27" s="53"/>
      <c r="V27" s="53"/>
      <c r="W27" s="4"/>
      <c r="X27" s="4"/>
      <c r="Y27" s="4"/>
      <c r="Z27" s="4"/>
      <c r="AA27" s="13"/>
      <c r="AB27" s="13"/>
      <c r="AC27" s="13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17"/>
    </row>
    <row r="28" spans="1:56" ht="25.35" customHeight="1" x14ac:dyDescent="0.25">
      <c r="A28" s="2"/>
      <c r="B28" s="3"/>
      <c r="C28" s="157" t="s">
        <v>37</v>
      </c>
      <c r="D28" s="157"/>
      <c r="E28" s="157"/>
      <c r="F28" s="69" t="s">
        <v>21</v>
      </c>
      <c r="G28" s="4"/>
      <c r="H28" s="55"/>
      <c r="I28" s="4"/>
      <c r="J28" s="4"/>
      <c r="K28" s="9"/>
      <c r="L28" s="72">
        <f>SUM(L15:L26)</f>
        <v>0</v>
      </c>
      <c r="M28" s="67">
        <f>SUM(M15:M26)</f>
        <v>0</v>
      </c>
      <c r="N28" s="73">
        <f>SUM(N15:N26)</f>
        <v>0</v>
      </c>
      <c r="O28" s="38"/>
      <c r="R28" s="54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</row>
    <row r="29" spans="1:56" ht="20.100000000000001" customHeight="1" x14ac:dyDescent="0.2">
      <c r="A29" s="2"/>
      <c r="B29" s="3"/>
      <c r="C29" s="153" t="s">
        <v>43</v>
      </c>
      <c r="D29" s="153"/>
      <c r="E29" s="153"/>
      <c r="F29" s="56"/>
      <c r="G29" s="56"/>
      <c r="H29" s="56"/>
      <c r="I29" s="4"/>
      <c r="J29" s="4"/>
      <c r="K29" s="57"/>
      <c r="L29" s="53"/>
      <c r="M29" s="53"/>
      <c r="N29" s="53"/>
      <c r="O29" s="38"/>
      <c r="R29" s="54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</row>
    <row r="30" spans="1:56" ht="25.35" customHeight="1" x14ac:dyDescent="0.2">
      <c r="A30" s="2"/>
      <c r="B30" s="3"/>
      <c r="C30" s="12" t="s">
        <v>51</v>
      </c>
      <c r="D30" s="12" t="s">
        <v>50</v>
      </c>
      <c r="E30" s="12" t="s">
        <v>49</v>
      </c>
      <c r="F30" s="12"/>
      <c r="G30" s="12"/>
      <c r="H30" s="12"/>
      <c r="I30" s="12"/>
      <c r="J30" s="12" t="s">
        <v>52</v>
      </c>
      <c r="K30" s="12"/>
      <c r="L30" s="12"/>
      <c r="M30" s="12" t="s">
        <v>53</v>
      </c>
      <c r="N30" s="12"/>
      <c r="O30" s="5"/>
      <c r="R30" s="8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</row>
    <row r="31" spans="1:56" ht="45" customHeight="1" x14ac:dyDescent="0.2">
      <c r="A31" s="2"/>
      <c r="B31" s="3"/>
      <c r="C31" s="78"/>
      <c r="D31" s="78"/>
      <c r="E31" s="150"/>
      <c r="F31" s="151"/>
      <c r="G31" s="151"/>
      <c r="H31" s="151"/>
      <c r="I31" s="151"/>
      <c r="J31" s="150"/>
      <c r="K31" s="151"/>
      <c r="L31" s="152"/>
      <c r="M31" s="145"/>
      <c r="N31" s="146"/>
      <c r="O31" s="5"/>
      <c r="R31" s="8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</row>
    <row r="32" spans="1:56" ht="15" customHeight="1" x14ac:dyDescent="0.2">
      <c r="A32" s="2"/>
      <c r="B32" s="3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R32" s="8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</row>
    <row r="33" spans="1:56" x14ac:dyDescent="0.2">
      <c r="A33" s="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R33" s="8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</row>
    <row r="34" spans="1:56" s="6" customFormat="1" ht="25.35" customHeight="1" x14ac:dyDescent="0.2">
      <c r="A34" s="2"/>
      <c r="B34" s="124" t="s">
        <v>58</v>
      </c>
      <c r="C34" s="125"/>
      <c r="D34" s="130" t="s">
        <v>59</v>
      </c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1"/>
      <c r="P34" s="2"/>
    </row>
    <row r="35" spans="1:56" s="6" customFormat="1" ht="20.100000000000001" customHeight="1" x14ac:dyDescent="0.2">
      <c r="A35" s="2"/>
      <c r="B35" s="126" t="s">
        <v>2</v>
      </c>
      <c r="C35" s="127"/>
      <c r="D35" s="128" t="s">
        <v>54</v>
      </c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9"/>
      <c r="P35" s="2"/>
      <c r="AA35" s="58"/>
      <c r="AB35" s="58"/>
      <c r="AC35" s="58"/>
    </row>
    <row r="36" spans="1:56" s="6" customFormat="1" ht="30" customHeight="1" x14ac:dyDescent="0.2">
      <c r="A36" s="2"/>
      <c r="B36" s="126" t="s">
        <v>68</v>
      </c>
      <c r="C36" s="127"/>
      <c r="D36" s="132" t="s">
        <v>99</v>
      </c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3"/>
      <c r="P36" s="2"/>
      <c r="AA36" s="58"/>
      <c r="AB36" s="58"/>
      <c r="AC36" s="58"/>
    </row>
    <row r="37" spans="1:56" s="6" customFormat="1" ht="30" customHeight="1" x14ac:dyDescent="0.2">
      <c r="A37" s="2"/>
      <c r="B37" s="126" t="s">
        <v>62</v>
      </c>
      <c r="C37" s="127"/>
      <c r="D37" s="128" t="s">
        <v>55</v>
      </c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9"/>
      <c r="P37" s="2"/>
      <c r="AA37" s="58"/>
      <c r="AB37" s="58"/>
      <c r="AC37" s="58"/>
    </row>
    <row r="38" spans="1:56" s="6" customFormat="1" ht="20.100000000000001" customHeight="1" x14ac:dyDescent="0.2">
      <c r="A38" s="2"/>
      <c r="B38" s="138" t="s">
        <v>4</v>
      </c>
      <c r="C38" s="139"/>
      <c r="D38" s="128" t="s">
        <v>56</v>
      </c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9"/>
      <c r="P38" s="2"/>
      <c r="AA38" s="58"/>
      <c r="AB38" s="58"/>
      <c r="AC38" s="58"/>
    </row>
    <row r="39" spans="1:56" s="6" customFormat="1" ht="50.1" customHeight="1" x14ac:dyDescent="0.2">
      <c r="A39" s="2"/>
      <c r="B39" s="126" t="s">
        <v>9</v>
      </c>
      <c r="C39" s="127"/>
      <c r="D39" s="128" t="s">
        <v>101</v>
      </c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9"/>
      <c r="P39" s="2"/>
      <c r="AA39" s="58"/>
      <c r="AB39" s="58"/>
      <c r="AC39" s="58"/>
    </row>
    <row r="40" spans="1:56" s="6" customFormat="1" ht="20.100000000000001" customHeight="1" x14ac:dyDescent="0.2">
      <c r="A40" s="2"/>
      <c r="B40" s="126" t="s">
        <v>10</v>
      </c>
      <c r="C40" s="127"/>
      <c r="D40" s="128" t="s">
        <v>57</v>
      </c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9"/>
      <c r="P40" s="2"/>
      <c r="AA40" s="58"/>
      <c r="AB40" s="58"/>
      <c r="AC40" s="58"/>
    </row>
    <row r="41" spans="1:56" s="6" customFormat="1" ht="35.1" customHeight="1" x14ac:dyDescent="0.2">
      <c r="A41" s="2"/>
      <c r="B41" s="134" t="s">
        <v>60</v>
      </c>
      <c r="C41" s="135"/>
      <c r="D41" s="136" t="s">
        <v>100</v>
      </c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7"/>
      <c r="P41" s="2"/>
      <c r="AA41" s="58"/>
      <c r="AB41" s="58"/>
      <c r="AC41" s="58"/>
    </row>
    <row r="42" spans="1:56" s="6" customFormat="1" x14ac:dyDescent="0.2">
      <c r="A42" s="2"/>
      <c r="B42" s="1"/>
      <c r="O42" s="2"/>
      <c r="P42" s="2"/>
      <c r="AA42" s="58"/>
      <c r="AB42" s="58"/>
      <c r="AC42" s="58"/>
    </row>
    <row r="43" spans="1:56" s="6" customFormat="1" x14ac:dyDescent="0.2">
      <c r="A43" s="2"/>
      <c r="B43" s="1"/>
      <c r="O43" s="2"/>
      <c r="P43" s="2"/>
      <c r="AA43" s="58"/>
      <c r="AB43" s="58"/>
      <c r="AC43" s="58"/>
    </row>
    <row r="44" spans="1:56" s="6" customFormat="1" x14ac:dyDescent="0.2">
      <c r="A44" s="2"/>
      <c r="B44" s="1"/>
      <c r="O44" s="2"/>
      <c r="P44" s="2"/>
      <c r="AA44" s="58"/>
      <c r="AB44" s="58"/>
      <c r="AC44" s="58"/>
    </row>
    <row r="45" spans="1:56" s="6" customFormat="1" x14ac:dyDescent="0.2">
      <c r="A45" s="2"/>
      <c r="B45" s="1"/>
      <c r="O45" s="2"/>
      <c r="P45" s="2"/>
      <c r="AA45" s="58"/>
      <c r="AB45" s="58"/>
      <c r="AC45" s="58"/>
    </row>
    <row r="46" spans="1:56" s="6" customFormat="1" x14ac:dyDescent="0.2">
      <c r="A46" s="2"/>
      <c r="B46" s="1"/>
      <c r="O46" s="2"/>
      <c r="P46" s="2"/>
      <c r="AA46" s="58"/>
      <c r="AB46" s="58"/>
      <c r="AC46" s="58"/>
    </row>
    <row r="47" spans="1:56" s="6" customFormat="1" x14ac:dyDescent="0.2">
      <c r="A47" s="2"/>
      <c r="B47" s="1"/>
      <c r="O47" s="2"/>
      <c r="P47" s="2"/>
      <c r="AA47" s="58"/>
      <c r="AB47" s="58"/>
      <c r="AC47" s="58"/>
    </row>
    <row r="48" spans="1:56" s="6" customFormat="1" x14ac:dyDescent="0.2">
      <c r="A48" s="2"/>
      <c r="B48" s="1"/>
      <c r="O48" s="2"/>
      <c r="P48" s="2"/>
      <c r="AA48" s="58"/>
      <c r="AB48" s="58"/>
      <c r="AC48" s="58"/>
    </row>
    <row r="49" spans="1:29" s="6" customFormat="1" x14ac:dyDescent="0.2">
      <c r="A49" s="2"/>
      <c r="B49" s="1"/>
      <c r="O49" s="2"/>
      <c r="P49" s="2"/>
      <c r="AA49" s="58"/>
      <c r="AB49" s="58"/>
      <c r="AC49" s="58"/>
    </row>
    <row r="50" spans="1:29" s="6" customFormat="1" x14ac:dyDescent="0.2">
      <c r="A50" s="2"/>
      <c r="B50" s="1"/>
      <c r="O50" s="2"/>
      <c r="P50" s="2"/>
      <c r="AA50" s="58"/>
      <c r="AB50" s="58"/>
      <c r="AC50" s="58"/>
    </row>
    <row r="51" spans="1:29" s="6" customFormat="1" x14ac:dyDescent="0.2">
      <c r="A51" s="2"/>
      <c r="B51" s="1"/>
      <c r="O51" s="2"/>
      <c r="P51" s="2"/>
      <c r="AA51" s="58"/>
      <c r="AB51" s="58"/>
      <c r="AC51" s="58"/>
    </row>
    <row r="52" spans="1:29" s="6" customFormat="1" x14ac:dyDescent="0.2">
      <c r="A52" s="2"/>
      <c r="B52" s="1"/>
      <c r="O52" s="2"/>
      <c r="P52" s="2"/>
      <c r="AA52" s="58"/>
      <c r="AB52" s="58"/>
      <c r="AC52" s="58"/>
    </row>
    <row r="53" spans="1:29" s="6" customFormat="1" x14ac:dyDescent="0.2">
      <c r="A53" s="2"/>
      <c r="B53" s="1"/>
      <c r="O53" s="2"/>
      <c r="P53" s="2"/>
      <c r="AA53" s="58"/>
      <c r="AB53" s="58"/>
      <c r="AC53" s="58"/>
    </row>
    <row r="54" spans="1:29" s="6" customFormat="1" x14ac:dyDescent="0.2">
      <c r="A54" s="2"/>
      <c r="B54" s="1"/>
      <c r="O54" s="2"/>
      <c r="P54" s="2"/>
      <c r="AA54" s="58"/>
      <c r="AB54" s="58"/>
      <c r="AC54" s="58"/>
    </row>
    <row r="55" spans="1:29" s="6" customFormat="1" x14ac:dyDescent="0.2">
      <c r="A55" s="2"/>
      <c r="B55" s="1"/>
      <c r="O55" s="2"/>
      <c r="P55" s="2"/>
      <c r="AA55" s="58"/>
      <c r="AB55" s="58"/>
      <c r="AC55" s="58"/>
    </row>
    <row r="56" spans="1:29" s="6" customFormat="1" x14ac:dyDescent="0.2">
      <c r="A56" s="2"/>
      <c r="B56" s="1"/>
      <c r="O56" s="2"/>
      <c r="P56" s="2"/>
      <c r="AA56" s="58"/>
      <c r="AB56" s="58"/>
      <c r="AC56" s="58"/>
    </row>
    <row r="57" spans="1:29" s="6" customFormat="1" x14ac:dyDescent="0.2">
      <c r="A57" s="2"/>
      <c r="B57" s="1"/>
      <c r="O57" s="2"/>
      <c r="P57" s="2"/>
      <c r="AA57" s="58"/>
      <c r="AB57" s="58"/>
      <c r="AC57" s="58"/>
    </row>
    <row r="58" spans="1:29" s="6" customFormat="1" x14ac:dyDescent="0.2">
      <c r="A58" s="2"/>
      <c r="B58" s="1"/>
      <c r="O58" s="2"/>
      <c r="P58" s="2"/>
      <c r="AA58" s="58"/>
      <c r="AB58" s="58"/>
      <c r="AC58" s="58"/>
    </row>
    <row r="59" spans="1:29" s="6" customFormat="1" x14ac:dyDescent="0.2">
      <c r="A59" s="2"/>
      <c r="B59" s="1"/>
      <c r="O59" s="2"/>
      <c r="P59" s="2"/>
      <c r="AA59" s="58"/>
      <c r="AB59" s="58"/>
      <c r="AC59" s="58"/>
    </row>
    <row r="60" spans="1:29" s="6" customFormat="1" x14ac:dyDescent="0.2">
      <c r="A60" s="2"/>
      <c r="B60" s="1"/>
      <c r="O60" s="2"/>
      <c r="P60" s="2"/>
      <c r="AA60" s="58"/>
      <c r="AB60" s="58"/>
      <c r="AC60" s="58"/>
    </row>
    <row r="61" spans="1:29" s="6" customFormat="1" x14ac:dyDescent="0.2">
      <c r="A61" s="2"/>
      <c r="B61" s="1"/>
      <c r="O61" s="2"/>
      <c r="P61" s="2"/>
      <c r="AA61" s="58"/>
      <c r="AB61" s="58"/>
      <c r="AC61" s="58"/>
    </row>
    <row r="62" spans="1:29" s="6" customFormat="1" x14ac:dyDescent="0.2">
      <c r="A62" s="2"/>
      <c r="B62" s="1"/>
      <c r="O62" s="2"/>
      <c r="P62" s="2"/>
      <c r="AA62" s="58"/>
      <c r="AB62" s="58"/>
      <c r="AC62" s="58"/>
    </row>
    <row r="63" spans="1:29" s="6" customFormat="1" x14ac:dyDescent="0.2">
      <c r="A63" s="2"/>
      <c r="B63" s="1"/>
      <c r="O63" s="2"/>
      <c r="P63" s="2"/>
      <c r="AA63" s="58"/>
      <c r="AB63" s="58"/>
      <c r="AC63" s="58"/>
    </row>
    <row r="64" spans="1:29" s="6" customFormat="1" x14ac:dyDescent="0.2">
      <c r="A64" s="2"/>
      <c r="B64" s="1"/>
      <c r="O64" s="2"/>
      <c r="P64" s="2"/>
      <c r="AA64" s="58"/>
      <c r="AB64" s="58"/>
      <c r="AC64" s="58"/>
    </row>
    <row r="65" spans="1:29" s="6" customFormat="1" x14ac:dyDescent="0.2">
      <c r="A65" s="2"/>
      <c r="B65" s="1"/>
      <c r="O65" s="2"/>
      <c r="P65" s="2"/>
      <c r="AA65" s="58"/>
      <c r="AB65" s="58"/>
      <c r="AC65" s="58"/>
    </row>
    <row r="66" spans="1:29" s="6" customFormat="1" x14ac:dyDescent="0.2">
      <c r="A66" s="2"/>
      <c r="B66" s="1"/>
      <c r="O66" s="2"/>
      <c r="P66" s="2"/>
      <c r="AA66" s="58"/>
      <c r="AB66" s="58"/>
      <c r="AC66" s="58"/>
    </row>
    <row r="67" spans="1:29" s="6" customFormat="1" x14ac:dyDescent="0.2">
      <c r="A67" s="2"/>
      <c r="B67" s="1"/>
      <c r="O67" s="2"/>
      <c r="P67" s="2"/>
      <c r="AA67" s="58"/>
      <c r="AB67" s="58"/>
      <c r="AC67" s="58"/>
    </row>
    <row r="68" spans="1:29" s="6" customFormat="1" x14ac:dyDescent="0.2">
      <c r="A68" s="2"/>
      <c r="B68" s="1"/>
      <c r="O68" s="2"/>
      <c r="P68" s="2"/>
      <c r="AA68" s="58"/>
      <c r="AB68" s="58"/>
      <c r="AC68" s="58"/>
    </row>
    <row r="69" spans="1:29" s="6" customFormat="1" x14ac:dyDescent="0.2">
      <c r="A69" s="2"/>
      <c r="B69" s="1"/>
      <c r="O69" s="2"/>
      <c r="P69" s="2"/>
      <c r="AA69" s="58"/>
      <c r="AB69" s="58"/>
      <c r="AC69" s="58"/>
    </row>
    <row r="70" spans="1:29" s="6" customFormat="1" x14ac:dyDescent="0.2">
      <c r="A70" s="2"/>
      <c r="B70" s="1"/>
      <c r="O70" s="2"/>
      <c r="P70" s="2"/>
      <c r="AA70" s="58"/>
      <c r="AB70" s="58"/>
      <c r="AC70" s="58"/>
    </row>
    <row r="71" spans="1:29" s="6" customFormat="1" x14ac:dyDescent="0.2">
      <c r="A71" s="2"/>
      <c r="B71" s="1"/>
      <c r="O71" s="2"/>
      <c r="P71" s="2"/>
      <c r="AA71" s="58"/>
      <c r="AB71" s="58"/>
      <c r="AC71" s="58"/>
    </row>
    <row r="72" spans="1:29" s="6" customFormat="1" x14ac:dyDescent="0.2">
      <c r="A72" s="2"/>
      <c r="B72" s="1"/>
      <c r="O72" s="2"/>
      <c r="P72" s="2"/>
      <c r="AA72" s="58"/>
      <c r="AB72" s="58"/>
      <c r="AC72" s="58"/>
    </row>
    <row r="73" spans="1:29" s="6" customFormat="1" x14ac:dyDescent="0.2">
      <c r="A73" s="2"/>
      <c r="B73" s="1"/>
      <c r="O73" s="2"/>
      <c r="P73" s="2"/>
      <c r="AA73" s="58"/>
      <c r="AB73" s="58"/>
      <c r="AC73" s="58"/>
    </row>
    <row r="74" spans="1:29" s="6" customFormat="1" x14ac:dyDescent="0.2">
      <c r="A74" s="2"/>
      <c r="B74" s="1"/>
      <c r="O74" s="2"/>
      <c r="P74" s="2"/>
      <c r="AA74" s="58"/>
      <c r="AB74" s="58"/>
      <c r="AC74" s="58"/>
    </row>
    <row r="75" spans="1:29" s="6" customFormat="1" x14ac:dyDescent="0.2">
      <c r="A75" s="1"/>
      <c r="B75" s="1"/>
      <c r="O75" s="2"/>
      <c r="P75" s="2"/>
      <c r="AA75" s="58"/>
      <c r="AB75" s="58"/>
      <c r="AC75" s="58"/>
    </row>
    <row r="76" spans="1:29" s="6" customFormat="1" x14ac:dyDescent="0.2">
      <c r="A76" s="1"/>
      <c r="B76" s="1"/>
      <c r="O76" s="2"/>
      <c r="P76" s="2"/>
      <c r="AA76" s="58"/>
      <c r="AB76" s="58"/>
      <c r="AC76" s="58"/>
    </row>
    <row r="77" spans="1:29" s="6" customFormat="1" x14ac:dyDescent="0.2">
      <c r="A77" s="1"/>
      <c r="B77" s="1"/>
      <c r="O77" s="2"/>
      <c r="P77" s="2"/>
      <c r="AA77" s="58"/>
      <c r="AB77" s="58"/>
      <c r="AC77" s="58"/>
    </row>
    <row r="78" spans="1:29" s="6" customFormat="1" x14ac:dyDescent="0.2">
      <c r="A78" s="1"/>
      <c r="B78" s="1"/>
      <c r="O78" s="2"/>
      <c r="P78" s="2"/>
      <c r="AA78" s="58"/>
      <c r="AB78" s="58"/>
      <c r="AC78" s="58"/>
    </row>
    <row r="79" spans="1:29" s="6" customFormat="1" x14ac:dyDescent="0.2">
      <c r="A79" s="1"/>
      <c r="B79" s="1"/>
      <c r="O79" s="2"/>
      <c r="P79" s="2"/>
      <c r="AA79" s="58"/>
      <c r="AB79" s="58"/>
      <c r="AC79" s="58"/>
    </row>
    <row r="80" spans="1:29" s="6" customFormat="1" x14ac:dyDescent="0.2">
      <c r="A80" s="1"/>
      <c r="B80" s="1"/>
      <c r="O80" s="2"/>
      <c r="P80" s="2"/>
      <c r="AA80" s="58"/>
      <c r="AB80" s="58"/>
      <c r="AC80" s="58"/>
    </row>
    <row r="81" spans="1:29" s="6" customFormat="1" x14ac:dyDescent="0.2">
      <c r="A81" s="1"/>
      <c r="B81" s="1"/>
      <c r="O81" s="2"/>
      <c r="P81" s="2"/>
      <c r="AA81" s="58"/>
      <c r="AB81" s="58"/>
      <c r="AC81" s="58"/>
    </row>
    <row r="82" spans="1:29" s="6" customFormat="1" x14ac:dyDescent="0.2">
      <c r="A82" s="1"/>
      <c r="B82" s="1"/>
      <c r="O82" s="2"/>
      <c r="P82" s="2"/>
      <c r="AA82" s="58"/>
      <c r="AB82" s="58"/>
      <c r="AC82" s="58"/>
    </row>
    <row r="83" spans="1:29" s="6" customFormat="1" x14ac:dyDescent="0.2">
      <c r="A83" s="1"/>
      <c r="B83" s="1"/>
      <c r="O83" s="2"/>
      <c r="P83" s="2"/>
      <c r="AA83" s="58"/>
      <c r="AB83" s="58"/>
      <c r="AC83" s="58"/>
    </row>
    <row r="84" spans="1:29" s="6" customFormat="1" x14ac:dyDescent="0.2">
      <c r="A84" s="1"/>
      <c r="B84" s="1"/>
      <c r="O84" s="2"/>
      <c r="P84" s="2"/>
      <c r="AA84" s="58"/>
      <c r="AB84" s="58"/>
      <c r="AC84" s="58"/>
    </row>
    <row r="85" spans="1:29" s="6" customFormat="1" x14ac:dyDescent="0.2">
      <c r="A85" s="1"/>
      <c r="B85" s="1"/>
      <c r="O85" s="2"/>
      <c r="P85" s="2"/>
      <c r="AA85" s="58"/>
      <c r="AB85" s="58"/>
      <c r="AC85" s="58"/>
    </row>
    <row r="86" spans="1:29" s="6" customFormat="1" x14ac:dyDescent="0.2">
      <c r="A86" s="1"/>
      <c r="B86" s="1"/>
      <c r="O86" s="2"/>
      <c r="P86" s="2"/>
      <c r="AA86" s="58"/>
      <c r="AB86" s="58"/>
      <c r="AC86" s="58"/>
    </row>
  </sheetData>
  <sheetProtection algorithmName="SHA-512" hashValue="Ml0gAFi6+WdrWaUWtW6+UefgTwpZa14W7AVcagaNppOQtSGppTjMVThEqHkDaoWA+yYeSfgt1IoE/gJWzVWRRA==" saltValue="aLunxW+aBKRVyoWm9+uWOQ==" spinCount="100000" sheet="1" objects="1" scenarios="1" selectLockedCells="1"/>
  <mergeCells count="50">
    <mergeCell ref="E31:I31"/>
    <mergeCell ref="C29:E29"/>
    <mergeCell ref="H13:I13"/>
    <mergeCell ref="J13:K13"/>
    <mergeCell ref="L13:L14"/>
    <mergeCell ref="G13:G14"/>
    <mergeCell ref="C13:C14"/>
    <mergeCell ref="F12:F14"/>
    <mergeCell ref="G12:K12"/>
    <mergeCell ref="C28:E28"/>
    <mergeCell ref="C12:D12"/>
    <mergeCell ref="D13:D14"/>
    <mergeCell ref="E12:E14"/>
    <mergeCell ref="Q3:Q4"/>
    <mergeCell ref="Q5:Q6"/>
    <mergeCell ref="Q13:Q14"/>
    <mergeCell ref="Q10:Q12"/>
    <mergeCell ref="M31:N31"/>
    <mergeCell ref="M13:M14"/>
    <mergeCell ref="N13:N14"/>
    <mergeCell ref="L12:N12"/>
    <mergeCell ref="J31:L31"/>
    <mergeCell ref="B41:C41"/>
    <mergeCell ref="D41:O41"/>
    <mergeCell ref="B38:C38"/>
    <mergeCell ref="D38:O38"/>
    <mergeCell ref="B39:C39"/>
    <mergeCell ref="D39:O39"/>
    <mergeCell ref="B40:C40"/>
    <mergeCell ref="D40:O40"/>
    <mergeCell ref="B34:C34"/>
    <mergeCell ref="B35:C35"/>
    <mergeCell ref="D35:O35"/>
    <mergeCell ref="B37:C37"/>
    <mergeCell ref="D37:O37"/>
    <mergeCell ref="D34:O34"/>
    <mergeCell ref="B36:C36"/>
    <mergeCell ref="D36:O36"/>
    <mergeCell ref="C9:C10"/>
    <mergeCell ref="F3:N3"/>
    <mergeCell ref="F8:J8"/>
    <mergeCell ref="K8:N8"/>
    <mergeCell ref="D9:D10"/>
    <mergeCell ref="C6:D6"/>
    <mergeCell ref="F5:J5"/>
    <mergeCell ref="K5:L5"/>
    <mergeCell ref="K7:N7"/>
    <mergeCell ref="F7:J7"/>
    <mergeCell ref="L10:M10"/>
    <mergeCell ref="F10:I10"/>
  </mergeCells>
  <conditionalFormatting sqref="E12:E26">
    <cfRule type="expression" dxfId="3" priority="3">
      <formula>$K$5&lt;2024</formula>
    </cfRule>
  </conditionalFormatting>
  <conditionalFormatting sqref="L10:N10">
    <cfRule type="expression" dxfId="2" priority="7">
      <formula>$K$5&lt;&gt;2024</formula>
    </cfRule>
  </conditionalFormatting>
  <conditionalFormatting sqref="N12:N26 N28">
    <cfRule type="expression" dxfId="1" priority="8">
      <formula>$K$5&gt;=2023</formula>
    </cfRule>
  </conditionalFormatting>
  <conditionalFormatting sqref="K5:L5">
    <cfRule type="expression" dxfId="0" priority="1">
      <formula>$K$5=""</formula>
    </cfRule>
  </conditionalFormatting>
  <hyperlinks>
    <hyperlink ref="C29" r:id="rId1" display="Mémento 2.01 - Cotisations paritaires à l'AVS, à l'AI et aux APG." xr:uid="{2DEBCD7F-9DA2-4622-926E-93A66B318F27}"/>
  </hyperlinks>
  <printOptions horizontalCentered="1"/>
  <pageMargins left="0.23622047244094491" right="0.23622047244094491" top="0.23622047244094491" bottom="0.23622047244094491" header="0.23622047244094491" footer="0.23622047244094491"/>
  <pageSetup paperSize="9" scale="70" orientation="landscape" r:id="rId2"/>
  <headerFooter>
    <oddFooter xml:space="preserve">&amp;R         &amp;D     &amp;T         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9</xdr:col>
                    <xdr:colOff>123825</xdr:colOff>
                    <xdr:row>8</xdr:row>
                    <xdr:rowOff>371475</xdr:rowOff>
                  </from>
                  <to>
                    <xdr:col>9</xdr:col>
                    <xdr:colOff>409575</xdr:colOff>
                    <xdr:row>9</xdr:row>
                    <xdr:rowOff>352425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EF1B919-A35D-4A28-BBF6-61E3CDDBC3CC}">
          <x14:formula1>
            <xm:f>Listes!$A$23:$A$24</xm:f>
          </x14:formula1>
          <xm:sqref>E15:E26</xm:sqref>
        </x14:dataValidation>
        <x14:dataValidation type="list" allowBlank="1" showInputMessage="1" showErrorMessage="1" xr:uid="{03605A56-3F5D-4500-A693-5CD52099CE03}">
          <x14:formula1>
            <xm:f>Listes!$A$26:$A$52</xm:f>
          </x14:formula1>
          <xm:sqref>F15:F26</xm:sqref>
        </x14:dataValidation>
        <x14:dataValidation type="list" showInputMessage="1" showErrorMessage="1" errorTitle="Année non valide" error="Veuillez choisir une année dans la liste déroulante." promptTitle="Champ obligatoire" prompt="Sélectionnez l'année de déclaration dans la liste déroulante." xr:uid="{E2C6C6A3-A7BF-4C9B-A8DE-3CAA80E494EA}">
          <x14:formula1>
            <xm:f>Listes!$A$2:$A$7</xm:f>
          </x14:formula1>
          <xm:sqref>K5:L5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377C-2510-488B-8027-9D279C3A9997}">
  <sheetPr>
    <pageSetUpPr fitToPage="1"/>
  </sheetPr>
  <dimension ref="A1:D51"/>
  <sheetViews>
    <sheetView zoomScaleNormal="100" workbookViewId="0">
      <selection activeCell="A7" sqref="A7"/>
    </sheetView>
  </sheetViews>
  <sheetFormatPr baseColWidth="10" defaultColWidth="10.85546875" defaultRowHeight="14.25" x14ac:dyDescent="0.2"/>
  <cols>
    <col min="1" max="16384" width="10.85546875" style="93"/>
  </cols>
  <sheetData>
    <row r="1" spans="1:4" x14ac:dyDescent="0.2">
      <c r="A1" s="93" t="s">
        <v>95</v>
      </c>
      <c r="B1" s="93" t="s">
        <v>96</v>
      </c>
    </row>
    <row r="2" spans="1:4" x14ac:dyDescent="0.2">
      <c r="A2" s="105">
        <v>2027</v>
      </c>
      <c r="B2" s="93">
        <v>23040</v>
      </c>
    </row>
    <row r="3" spans="1:4" x14ac:dyDescent="0.2">
      <c r="A3" s="95">
        <v>2026</v>
      </c>
      <c r="B3" s="93">
        <v>22680</v>
      </c>
      <c r="D3" s="95"/>
    </row>
    <row r="4" spans="1:4" x14ac:dyDescent="0.2">
      <c r="A4" s="95">
        <v>2025</v>
      </c>
      <c r="B4" s="93">
        <v>22050</v>
      </c>
      <c r="D4" s="95"/>
    </row>
    <row r="5" spans="1:4" x14ac:dyDescent="0.2">
      <c r="A5" s="95">
        <v>2024</v>
      </c>
      <c r="B5" s="93">
        <v>22050</v>
      </c>
      <c r="D5" s="95"/>
    </row>
    <row r="6" spans="1:4" x14ac:dyDescent="0.2">
      <c r="A6" s="95">
        <v>2023</v>
      </c>
      <c r="B6" s="93">
        <v>21510</v>
      </c>
      <c r="D6" s="95"/>
    </row>
    <row r="7" spans="1:4" x14ac:dyDescent="0.2">
      <c r="A7" s="95">
        <v>2022</v>
      </c>
      <c r="B7" s="93">
        <v>21510</v>
      </c>
      <c r="D7" s="95"/>
    </row>
    <row r="8" spans="1:4" x14ac:dyDescent="0.2">
      <c r="D8" s="95"/>
    </row>
    <row r="9" spans="1:4" x14ac:dyDescent="0.2">
      <c r="A9" s="5" t="s">
        <v>33</v>
      </c>
    </row>
    <row r="10" spans="1:4" x14ac:dyDescent="0.2">
      <c r="A10" s="5" t="s">
        <v>65</v>
      </c>
    </row>
    <row r="11" spans="1:4" x14ac:dyDescent="0.2">
      <c r="A11" s="5" t="s">
        <v>34</v>
      </c>
    </row>
    <row r="12" spans="1:4" x14ac:dyDescent="0.2">
      <c r="A12" s="5" t="s">
        <v>66</v>
      </c>
    </row>
    <row r="13" spans="1:4" x14ac:dyDescent="0.2">
      <c r="A13" s="5" t="s">
        <v>63</v>
      </c>
    </row>
    <row r="14" spans="1:4" x14ac:dyDescent="0.2">
      <c r="A14" s="5" t="s">
        <v>38</v>
      </c>
    </row>
    <row r="16" spans="1:4" x14ac:dyDescent="0.2">
      <c r="A16" s="95" t="s">
        <v>31</v>
      </c>
    </row>
    <row r="17" spans="1:1" x14ac:dyDescent="0.2">
      <c r="A17" s="96" t="s">
        <v>67</v>
      </c>
    </row>
    <row r="18" spans="1:1" x14ac:dyDescent="0.2">
      <c r="A18" s="95" t="s">
        <v>28</v>
      </c>
    </row>
    <row r="19" spans="1:1" x14ac:dyDescent="0.2">
      <c r="A19" s="95" t="s">
        <v>24</v>
      </c>
    </row>
    <row r="20" spans="1:1" x14ac:dyDescent="0.2">
      <c r="A20" s="95" t="s">
        <v>35</v>
      </c>
    </row>
    <row r="21" spans="1:1" x14ac:dyDescent="0.2">
      <c r="A21" s="95" t="s">
        <v>36</v>
      </c>
    </row>
    <row r="23" spans="1:1" x14ac:dyDescent="0.2">
      <c r="A23" s="93" t="s">
        <v>97</v>
      </c>
    </row>
    <row r="24" spans="1:1" x14ac:dyDescent="0.2">
      <c r="A24" s="93" t="s">
        <v>98</v>
      </c>
    </row>
    <row r="26" spans="1:1" x14ac:dyDescent="0.2">
      <c r="A26" s="93" t="s">
        <v>69</v>
      </c>
    </row>
    <row r="27" spans="1:1" x14ac:dyDescent="0.2">
      <c r="A27" s="93" t="s">
        <v>70</v>
      </c>
    </row>
    <row r="28" spans="1:1" x14ac:dyDescent="0.2">
      <c r="A28" s="93" t="s">
        <v>71</v>
      </c>
    </row>
    <row r="29" spans="1:1" x14ac:dyDescent="0.2">
      <c r="A29" s="93" t="s">
        <v>73</v>
      </c>
    </row>
    <row r="30" spans="1:1" x14ac:dyDescent="0.2">
      <c r="A30" s="93" t="s">
        <v>72</v>
      </c>
    </row>
    <row r="31" spans="1:1" x14ac:dyDescent="0.2">
      <c r="A31" s="93" t="s">
        <v>74</v>
      </c>
    </row>
    <row r="32" spans="1:1" x14ac:dyDescent="0.2">
      <c r="A32" s="93" t="s">
        <v>75</v>
      </c>
    </row>
    <row r="33" spans="1:1" x14ac:dyDescent="0.2">
      <c r="A33" s="93" t="s">
        <v>91</v>
      </c>
    </row>
    <row r="34" spans="1:1" x14ac:dyDescent="0.2">
      <c r="A34" s="93" t="s">
        <v>88</v>
      </c>
    </row>
    <row r="35" spans="1:1" x14ac:dyDescent="0.2">
      <c r="A35" s="93" t="s">
        <v>87</v>
      </c>
    </row>
    <row r="36" spans="1:1" x14ac:dyDescent="0.2">
      <c r="A36" s="93" t="s">
        <v>94</v>
      </c>
    </row>
    <row r="37" spans="1:1" x14ac:dyDescent="0.2">
      <c r="A37" s="93" t="s">
        <v>85</v>
      </c>
    </row>
    <row r="38" spans="1:1" x14ac:dyDescent="0.2">
      <c r="A38" s="93" t="s">
        <v>82</v>
      </c>
    </row>
    <row r="39" spans="1:1" x14ac:dyDescent="0.2">
      <c r="A39" s="93" t="s">
        <v>90</v>
      </c>
    </row>
    <row r="40" spans="1:1" x14ac:dyDescent="0.2">
      <c r="A40" s="93" t="s">
        <v>77</v>
      </c>
    </row>
    <row r="41" spans="1:1" x14ac:dyDescent="0.2">
      <c r="A41" s="93" t="s">
        <v>81</v>
      </c>
    </row>
    <row r="42" spans="1:1" x14ac:dyDescent="0.2">
      <c r="A42" s="93" t="s">
        <v>80</v>
      </c>
    </row>
    <row r="43" spans="1:1" x14ac:dyDescent="0.2">
      <c r="A43" s="93" t="s">
        <v>89</v>
      </c>
    </row>
    <row r="44" spans="1:1" x14ac:dyDescent="0.2">
      <c r="A44" s="93" t="s">
        <v>86</v>
      </c>
    </row>
    <row r="45" spans="1:1" x14ac:dyDescent="0.2">
      <c r="A45" s="93" t="s">
        <v>84</v>
      </c>
    </row>
    <row r="46" spans="1:1" x14ac:dyDescent="0.2">
      <c r="A46" s="93" t="s">
        <v>79</v>
      </c>
    </row>
    <row r="47" spans="1:1" x14ac:dyDescent="0.2">
      <c r="A47" s="93" t="s">
        <v>92</v>
      </c>
    </row>
    <row r="48" spans="1:1" x14ac:dyDescent="0.2">
      <c r="A48" s="93" t="s">
        <v>93</v>
      </c>
    </row>
    <row r="49" spans="1:1" x14ac:dyDescent="0.2">
      <c r="A49" s="93" t="s">
        <v>78</v>
      </c>
    </row>
    <row r="50" spans="1:1" x14ac:dyDescent="0.2">
      <c r="A50" s="93" t="s">
        <v>83</v>
      </c>
    </row>
    <row r="51" spans="1:1" x14ac:dyDescent="0.2">
      <c r="A51" s="93" t="s">
        <v>76</v>
      </c>
    </row>
  </sheetData>
  <sheetProtection selectLockedCells="1" selectUnlockedCells="1"/>
  <sortState xmlns:xlrd2="http://schemas.microsoft.com/office/spreadsheetml/2017/richdata2" ref="A33:A51">
    <sortCondition ref="A51"/>
  </sortState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Déclaration des salaires</vt:lpstr>
      <vt:lpstr>Listes</vt:lpstr>
      <vt:lpstr>'Déclaration des salaires'!Zone_d_impression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WEIDMANN Florian</dc:creator>
  <cp:lastModifiedBy>GOMES Mauro</cp:lastModifiedBy>
  <cp:lastPrinted>2025-01-10T11:54:23Z</cp:lastPrinted>
  <dcterms:created xsi:type="dcterms:W3CDTF">2021-11-11T13:39:20Z</dcterms:created>
  <dcterms:modified xsi:type="dcterms:W3CDTF">2026-10-16T12:37:13Z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2ad739-74ab-4868-8579-26d3b1b723da_Enabled">
    <vt:lpwstr>true</vt:lpwstr>
  </property>
  <property fmtid="{D5CDD505-2E9C-101B-9397-08002B2CF9AE}" pid="3" name="MSIP_Label_ba2ad739-74ab-4868-8579-26d3b1b723da_SetDate">
    <vt:lpwstr>2026-04-28T08:24:49Z</vt:lpwstr>
  </property>
  <property fmtid="{D5CDD505-2E9C-101B-9397-08002B2CF9AE}" pid="4" name="MSIP_Label_ba2ad739-74ab-4868-8579-26d3b1b723da_Method">
    <vt:lpwstr>Privileged</vt:lpwstr>
  </property>
  <property fmtid="{D5CDD505-2E9C-101B-9397-08002B2CF9AE}" pid="5" name="MSIP_Label_ba2ad739-74ab-4868-8579-26d3b1b723da_Name">
    <vt:lpwstr>Interne</vt:lpwstr>
  </property>
  <property fmtid="{D5CDD505-2E9C-101B-9397-08002B2CF9AE}" pid="6" name="MSIP_Label_ba2ad739-74ab-4868-8579-26d3b1b723da_SiteId">
    <vt:lpwstr>7aa3c6d0-86c0-4fbe-b498-e898e4181fdb</vt:lpwstr>
  </property>
  <property fmtid="{D5CDD505-2E9C-101B-9397-08002B2CF9AE}" pid="7" name="MSIP_Label_ba2ad739-74ab-4868-8579-26d3b1b723da_ActionId">
    <vt:lpwstr>04120883-6ba2-46ce-8daf-4d11c6902d13</vt:lpwstr>
  </property>
  <property fmtid="{D5CDD505-2E9C-101B-9397-08002B2CF9AE}" pid="8" name="MSIP_Label_ba2ad739-74ab-4868-8579-26d3b1b723da_ContentBits">
    <vt:lpwstr>0</vt:lpwstr>
  </property>
  <property fmtid="{D5CDD505-2E9C-101B-9397-08002B2CF9AE}" pid="9" name="MSIP_Label_ba2ad739-74ab-4868-8579-26d3b1b723da_Tag">
    <vt:lpwstr>10, 0, 1, 1</vt:lpwstr>
  </property>
</Properties>
</file>